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9720" windowHeight="5685" tabRatio="617" firstSheet="3" activeTab="9"/>
  </bookViews>
  <sheets>
    <sheet name="institucional" sheetId="1" r:id="rId1"/>
    <sheet name="Acumulado" sheetId="2" r:id="rId2"/>
    <sheet name="Intendencia" sheetId="3" r:id="rId3"/>
    <sheet name="Gobierno y Producion" sheetId="4" r:id="rId4"/>
    <sheet name="Hacienda" sheetId="5" r:id="rId5"/>
    <sheet name="Seguridad y Cultura" sheetId="6" r:id="rId6"/>
    <sheet name="Obras y Serv." sheetId="7" r:id="rId7"/>
    <sheet name="Obligaciones Grales." sheetId="8" r:id="rId8"/>
    <sheet name="H.C.M." sheetId="9" r:id="rId9"/>
    <sheet name="Cuadro 14" sheetId="10" r:id="rId10"/>
  </sheets>
  <definedNames>
    <definedName name="_xlnm.Print_Area" localSheetId="1">'Acumulado'!$A$1:$D$42</definedName>
    <definedName name="_xlnm.Print_Area" localSheetId="9">'Cuadro 14'!$A$1:$E$22</definedName>
    <definedName name="_xlnm.Print_Area" localSheetId="3">'Gobierno y Producion'!$A$1:$D$43</definedName>
    <definedName name="_xlnm.Print_Area" localSheetId="8">'H.C.M.'!$A$1:$D$37</definedName>
    <definedName name="_xlnm.Print_Area" localSheetId="4">'Hacienda'!$A$1:$D$36</definedName>
    <definedName name="_xlnm.Print_Area" localSheetId="0">'institucional'!$A$1:$C$33</definedName>
    <definedName name="_xlnm.Print_Area" localSheetId="2">'Intendencia'!$A$1:$D$35</definedName>
    <definedName name="_xlnm.Print_Area" localSheetId="7">'Obligaciones Grales.'!$A$1:$D$43</definedName>
    <definedName name="_xlnm.Print_Area" localSheetId="6">'Obras y Serv.'!$A$1:$D$56</definedName>
    <definedName name="_xlnm.Print_Area" localSheetId="5">'Seguridad y Cultura'!$A$1:$D$38</definedName>
  </definedNames>
  <calcPr fullCalcOnLoad="1"/>
</workbook>
</file>

<file path=xl/sharedStrings.xml><?xml version="1.0" encoding="utf-8"?>
<sst xmlns="http://schemas.openxmlformats.org/spreadsheetml/2006/main" count="259" uniqueCount="101">
  <si>
    <t>TOTAL GENERAL</t>
  </si>
  <si>
    <t>EROGACIONES CORRIENTES</t>
  </si>
  <si>
    <t>EROGACIONES DE CAPITAL</t>
  </si>
  <si>
    <t>DETALLE</t>
  </si>
  <si>
    <t>RENTAS GRALES.</t>
  </si>
  <si>
    <t>RENTAS ESPEC.</t>
  </si>
  <si>
    <t>TOTAL</t>
  </si>
  <si>
    <t xml:space="preserve">   OPERACIÓN</t>
  </si>
  <si>
    <t xml:space="preserve">       Personal</t>
  </si>
  <si>
    <t xml:space="preserve">       Bienes y Serv. No Personales</t>
  </si>
  <si>
    <t xml:space="preserve">   INTERESES DE LA DEUDA</t>
  </si>
  <si>
    <t xml:space="preserve">   TRANSFERENCIAS</t>
  </si>
  <si>
    <t xml:space="preserve">   A CLASIFICAR</t>
  </si>
  <si>
    <t xml:space="preserve">   INVERSIÓN REAL</t>
  </si>
  <si>
    <t xml:space="preserve">       Bienes de Capital</t>
  </si>
  <si>
    <t xml:space="preserve">       Trabajos Públicos</t>
  </si>
  <si>
    <t xml:space="preserve">   INVERSIÓN FINACIERA</t>
  </si>
  <si>
    <t xml:space="preserve">       Préstamos</t>
  </si>
  <si>
    <t xml:space="preserve">   TOTAL DE OTRAS EROGACIONES</t>
  </si>
  <si>
    <t xml:space="preserve">       Erog. para Amort. de la Deuda</t>
  </si>
  <si>
    <t xml:space="preserve">           F.A.E.</t>
  </si>
  <si>
    <t xml:space="preserve">           Becas y Subsidios</t>
  </si>
  <si>
    <t xml:space="preserve">       Crédito Adicional</t>
  </si>
  <si>
    <t xml:space="preserve">       Gastos Imprevisibles</t>
  </si>
  <si>
    <t xml:space="preserve">       Fondo de Reserva</t>
  </si>
  <si>
    <t xml:space="preserve">           Iluminación General</t>
  </si>
  <si>
    <t xml:space="preserve">      Becas y subsidios</t>
  </si>
  <si>
    <t>CUADRO Nº 5</t>
  </si>
  <si>
    <t xml:space="preserve">           EROGACIONES</t>
  </si>
  <si>
    <t xml:space="preserve">                                  CLASIFICACION ECONOMICA Y POR OBJETO DEL GASTO</t>
  </si>
  <si>
    <t>CUADRO Nº 8</t>
  </si>
  <si>
    <t xml:space="preserve">                                              JURISDICCION:  INTENDENCIA MUNICIPAL</t>
  </si>
  <si>
    <t>CUADRO Nº 9</t>
  </si>
  <si>
    <t xml:space="preserve">                                             JURISDICCION:  SECRETARIA DE HACIENDA</t>
  </si>
  <si>
    <t xml:space="preserve">                           JURISDICCION:  SECRETARIA DE OBRAS Y SERVICIOS PUBLICOS</t>
  </si>
  <si>
    <t>CUADRO Nº 10</t>
  </si>
  <si>
    <t>CUADRO Nº 11</t>
  </si>
  <si>
    <t>CUADRO Nº 13</t>
  </si>
  <si>
    <t>CUADRO Nº 15</t>
  </si>
  <si>
    <t xml:space="preserve">                        JURISDICCION:  OBLIGACIONES GENERALES DE LA ADMINISTRACION</t>
  </si>
  <si>
    <t xml:space="preserve">                                       JURISDICCION:  HONORABLE CONCEJO MUNICIPAL</t>
  </si>
  <si>
    <t>CUADRO Nº 7</t>
  </si>
  <si>
    <t xml:space="preserve">                                      COMPOSICION DEL GASTO POR NIVEL INSTITUCIONAL</t>
  </si>
  <si>
    <t xml:space="preserve">                                                  Rentas Generales + Rentas Especiales</t>
  </si>
  <si>
    <t>INSTITUCION</t>
  </si>
  <si>
    <t>CONSOLIDADO</t>
  </si>
  <si>
    <t>GENERAL</t>
  </si>
  <si>
    <t>PARTICIPACION</t>
  </si>
  <si>
    <t>Intendencia Municipal</t>
  </si>
  <si>
    <t>Secretaría de Hacienda</t>
  </si>
  <si>
    <t>Secretría de Obras Públicas</t>
  </si>
  <si>
    <t>Obligaciones Generales de la Administración</t>
  </si>
  <si>
    <t>Honorable Concejo Municipal</t>
  </si>
  <si>
    <t xml:space="preserve">           Obras en el Cementerio</t>
  </si>
  <si>
    <t xml:space="preserve">       Previsión Ley 12036</t>
  </si>
  <si>
    <t xml:space="preserve">                                               TOTAL DE TODAS LAS JURISDICCIONES </t>
  </si>
  <si>
    <t>DETALLE DE LA PLANTA DE PERSONAL</t>
  </si>
  <si>
    <t>JURISDICCIÓN</t>
  </si>
  <si>
    <t>Autoridades Superiores</t>
  </si>
  <si>
    <t>Planta Permenente</t>
  </si>
  <si>
    <t>Totales</t>
  </si>
  <si>
    <t xml:space="preserve">Secretaría de Obras y Servicios Públicos </t>
  </si>
  <si>
    <t xml:space="preserve">           Obras Varias</t>
  </si>
  <si>
    <t xml:space="preserve">       Subsidio Tasa Emprendimientos</t>
  </si>
  <si>
    <t xml:space="preserve">       Subsidio para Emprendedores</t>
  </si>
  <si>
    <t xml:space="preserve">           Alcantarillas</t>
  </si>
  <si>
    <t xml:space="preserve">           Fabricación de Tubos</t>
  </si>
  <si>
    <t xml:space="preserve">           Obras de Bacheo</t>
  </si>
  <si>
    <t xml:space="preserve">      </t>
  </si>
  <si>
    <t>CUADRO Nº 12</t>
  </si>
  <si>
    <t>Cuadro N° 14</t>
  </si>
  <si>
    <t xml:space="preserve">          F.A.E.</t>
  </si>
  <si>
    <t xml:space="preserve">          Fondo Hospital</t>
  </si>
  <si>
    <t xml:space="preserve">          Subsidios</t>
  </si>
  <si>
    <t xml:space="preserve">           Veredas</t>
  </si>
  <si>
    <t xml:space="preserve">           Bienes de Capital</t>
  </si>
  <si>
    <t xml:space="preserve">           Becas Estudiantes </t>
  </si>
  <si>
    <t xml:space="preserve">       Gastos Sanidad Animal </t>
  </si>
  <si>
    <t xml:space="preserve">           Viviendas</t>
  </si>
  <si>
    <t>Personal con contrato s/ ley 9286</t>
  </si>
  <si>
    <t xml:space="preserve">         Venta de Bs en Desuso</t>
  </si>
  <si>
    <t>OBSERVACIONES</t>
  </si>
  <si>
    <t xml:space="preserve">           Pavimento</t>
  </si>
  <si>
    <t xml:space="preserve">           Obras C. Cuneta</t>
  </si>
  <si>
    <t xml:space="preserve">           Obra Red Cloacal</t>
  </si>
  <si>
    <t xml:space="preserve">           Jardin Maternal</t>
  </si>
  <si>
    <t xml:space="preserve">           Desagües e Iluminación</t>
  </si>
  <si>
    <t xml:space="preserve">           Fondo Obras y Seguridad</t>
  </si>
  <si>
    <t xml:space="preserve">                                   JURISDICCION:  SECRETARIA DE GOBIERNO, PRODUCCION,</t>
  </si>
  <si>
    <t xml:space="preserve">                      JURISDICCION:  SECRETARIA DE SEGURIDAD, CULTURA Y DEPORTES</t>
  </si>
  <si>
    <t xml:space="preserve">                                               DESARROLLO SOCIAL Y MEDIO AMBIENTE</t>
  </si>
  <si>
    <t>Secretaría de Gobierno y Producción</t>
  </si>
  <si>
    <t>Secretaría de Cultura y Seguridad</t>
  </si>
  <si>
    <t>Secretaría de Gobierno, Producción, Des Social y M Ambiente</t>
  </si>
  <si>
    <t>Secretaría de Seguridad, Cultura y Deportes</t>
  </si>
  <si>
    <t xml:space="preserve">           Obras Menores 2016</t>
  </si>
  <si>
    <t>MUNICIPALIDAD DE CERES - PRESUPUESTO 2018</t>
  </si>
  <si>
    <t xml:space="preserve">       Fondo Salud</t>
  </si>
  <si>
    <t xml:space="preserve">           Obras Menores 2017</t>
  </si>
  <si>
    <t xml:space="preserve">           Obras Menores 2017 (Equipar)</t>
  </si>
  <si>
    <t xml:space="preserve">       Fondo Hospital (Fdo. Anterior)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</si>
</sst>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5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40"/>
      <name val="Arial"/>
      <family val="2"/>
    </font>
    <font>
      <b/>
      <sz val="9"/>
      <color indexed="63"/>
      <name val="Helvetica"/>
      <family val="2"/>
    </font>
    <font>
      <sz val="9"/>
      <color indexed="63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17" xfId="0" applyNumberFormat="1" applyBorder="1" applyAlignment="1">
      <alignment/>
    </xf>
    <xf numFmtId="10" fontId="0" fillId="0" borderId="18" xfId="0" applyNumberFormat="1" applyBorder="1" applyAlignment="1">
      <alignment horizontal="center"/>
    </xf>
    <xf numFmtId="0" fontId="0" fillId="0" borderId="17" xfId="0" applyBorder="1" applyAlignment="1">
      <alignment/>
    </xf>
    <xf numFmtId="0" fontId="2" fillId="0" borderId="16" xfId="0" applyFont="1" applyBorder="1" applyAlignment="1">
      <alignment horizontal="center"/>
    </xf>
    <xf numFmtId="4" fontId="2" fillId="0" borderId="17" xfId="0" applyNumberFormat="1" applyFont="1" applyBorder="1" applyAlignment="1">
      <alignment/>
    </xf>
    <xf numFmtId="10" fontId="2" fillId="0" borderId="18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10" fontId="0" fillId="0" borderId="21" xfId="0" applyNumberFormat="1" applyBorder="1" applyAlignment="1">
      <alignment/>
    </xf>
    <xf numFmtId="0" fontId="10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justify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 horizontal="justify" vertic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vertical="center"/>
    </xf>
    <xf numFmtId="4" fontId="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9" fontId="0" fillId="0" borderId="0" xfId="0" applyNumberFormat="1" applyFont="1" applyAlignment="1">
      <alignment/>
    </xf>
    <xf numFmtId="0" fontId="16" fillId="33" borderId="0" xfId="0" applyFont="1" applyFill="1" applyAlignment="1">
      <alignment horizontal="left" vertical="center" wrapText="1"/>
    </xf>
    <xf numFmtId="0" fontId="17" fillId="33" borderId="0" xfId="0" applyFont="1" applyFill="1" applyAlignment="1">
      <alignment vertical="center" wrapText="1"/>
    </xf>
    <xf numFmtId="44" fontId="17" fillId="33" borderId="0" xfId="0" applyNumberFormat="1" applyFont="1" applyFill="1" applyAlignment="1">
      <alignment vertical="center" wrapText="1"/>
    </xf>
    <xf numFmtId="8" fontId="17" fillId="33" borderId="0" xfId="0" applyNumberFormat="1" applyFont="1" applyFill="1" applyAlignment="1">
      <alignment vertical="center" wrapText="1"/>
    </xf>
    <xf numFmtId="0" fontId="52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33" borderId="0" xfId="0" applyFont="1" applyFill="1" applyAlignment="1">
      <alignment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zoomScalePageLayoutView="0" workbookViewId="0" topLeftCell="A25">
      <selection activeCell="A1" sqref="A1:C33"/>
    </sheetView>
  </sheetViews>
  <sheetFormatPr defaultColWidth="11.421875" defaultRowHeight="12.75"/>
  <cols>
    <col min="1" max="1" width="52.8515625" style="0" customWidth="1"/>
    <col min="2" max="3" width="20.7109375" style="0" customWidth="1"/>
  </cols>
  <sheetData>
    <row r="1" ht="12.75">
      <c r="A1" s="3" t="s">
        <v>96</v>
      </c>
    </row>
    <row r="3" ht="12.75">
      <c r="A3" s="15" t="s">
        <v>41</v>
      </c>
    </row>
    <row r="7" ht="12.75">
      <c r="A7" t="s">
        <v>42</v>
      </c>
    </row>
    <row r="8" ht="12.75">
      <c r="A8" t="s">
        <v>43</v>
      </c>
    </row>
    <row r="9" ht="13.5" thickBot="1"/>
    <row r="10" spans="1:3" ht="12.75">
      <c r="A10" s="16"/>
      <c r="B10" s="17"/>
      <c r="C10" s="18"/>
    </row>
    <row r="11" spans="1:3" ht="14.25">
      <c r="A11" s="19"/>
      <c r="B11" s="20" t="s">
        <v>45</v>
      </c>
      <c r="C11" s="21"/>
    </row>
    <row r="12" spans="1:3" ht="14.25">
      <c r="A12" s="22" t="s">
        <v>44</v>
      </c>
      <c r="B12" s="20" t="s">
        <v>46</v>
      </c>
      <c r="C12" s="23" t="s">
        <v>47</v>
      </c>
    </row>
    <row r="13" spans="1:3" ht="14.25">
      <c r="A13" s="19"/>
      <c r="B13" s="20"/>
      <c r="C13" s="21"/>
    </row>
    <row r="14" spans="1:3" ht="13.5" thickBot="1">
      <c r="A14" s="24"/>
      <c r="B14" s="25"/>
      <c r="C14" s="26"/>
    </row>
    <row r="15" spans="1:3" ht="12.75">
      <c r="A15" s="19"/>
      <c r="B15" s="29"/>
      <c r="C15" s="21"/>
    </row>
    <row r="16" spans="1:3" ht="12.75">
      <c r="A16" s="19" t="s">
        <v>48</v>
      </c>
      <c r="B16" s="27">
        <f>SUM(Intendencia!D12)</f>
        <v>1135000</v>
      </c>
      <c r="C16" s="28">
        <f>B16/B32</f>
        <v>0.013733776290219615</v>
      </c>
    </row>
    <row r="17" spans="1:3" ht="12.75">
      <c r="A17" s="19"/>
      <c r="B17" s="29"/>
      <c r="C17" s="21"/>
    </row>
    <row r="18" spans="1:3" ht="12.75">
      <c r="A18" s="19" t="s">
        <v>93</v>
      </c>
      <c r="B18" s="27">
        <f>SUM('Gobierno y Producion'!D12)</f>
        <v>16956600</v>
      </c>
      <c r="C18" s="28">
        <f>B18/B32</f>
        <v>0.20517898770285278</v>
      </c>
    </row>
    <row r="19" spans="1:3" ht="12.75">
      <c r="A19" s="19"/>
      <c r="B19" s="29"/>
      <c r="C19" s="21"/>
    </row>
    <row r="20" spans="1:3" ht="12.75">
      <c r="A20" s="19" t="s">
        <v>49</v>
      </c>
      <c r="B20" s="27">
        <f>SUM(Hacienda!D12)</f>
        <v>4511200</v>
      </c>
      <c r="C20" s="28">
        <f>B20/B32</f>
        <v>0.05458661815016628</v>
      </c>
    </row>
    <row r="21" spans="1:3" ht="12.75">
      <c r="A21" s="19"/>
      <c r="B21" s="29"/>
      <c r="C21" s="21"/>
    </row>
    <row r="22" spans="1:3" ht="12.75">
      <c r="A22" s="19" t="s">
        <v>50</v>
      </c>
      <c r="B22" s="27">
        <f>SUM('Obras y Serv.'!D12)</f>
        <v>38490315.49</v>
      </c>
      <c r="C22" s="28">
        <f>B22/B32</f>
        <v>0.46574218703051523</v>
      </c>
    </row>
    <row r="23" spans="1:3" ht="12.75">
      <c r="A23" s="19"/>
      <c r="B23" s="29"/>
      <c r="C23" s="21"/>
    </row>
    <row r="24" spans="1:3" ht="12.75">
      <c r="A24" s="19" t="s">
        <v>94</v>
      </c>
      <c r="B24" s="27">
        <f>'Seguridad y Cultura'!D12</f>
        <v>9221600</v>
      </c>
      <c r="C24" s="28">
        <f>B24/B32</f>
        <v>0.1115836047910918</v>
      </c>
    </row>
    <row r="25" spans="1:3" ht="12.75">
      <c r="A25" s="19"/>
      <c r="B25" s="29"/>
      <c r="C25" s="21"/>
    </row>
    <row r="26" spans="1:3" ht="12.75">
      <c r="A26" s="19" t="s">
        <v>51</v>
      </c>
      <c r="B26" s="27">
        <f>'Obligaciones Grales.'!D12</f>
        <v>9228250</v>
      </c>
      <c r="C26" s="28">
        <f>B26/B32</f>
        <v>0.11166407140988473</v>
      </c>
    </row>
    <row r="27" spans="1:3" ht="12.75">
      <c r="A27" s="19"/>
      <c r="B27" s="29"/>
      <c r="C27" s="21"/>
    </row>
    <row r="28" spans="1:3" ht="12.75">
      <c r="A28" s="19" t="s">
        <v>52</v>
      </c>
      <c r="B28" s="27">
        <f>'H.C.M.'!D12</f>
        <v>3100000</v>
      </c>
      <c r="C28" s="28">
        <f>B28/B32</f>
        <v>0.037510754625269434</v>
      </c>
    </row>
    <row r="29" spans="1:3" ht="12.75">
      <c r="A29" s="19"/>
      <c r="B29" s="29"/>
      <c r="C29" s="21"/>
    </row>
    <row r="30" spans="1:3" ht="13.5" thickBot="1">
      <c r="A30" s="19"/>
      <c r="B30" s="27"/>
      <c r="C30" s="28"/>
    </row>
    <row r="31" spans="1:3" ht="12.75">
      <c r="A31" s="19"/>
      <c r="B31" s="17"/>
      <c r="C31" s="18"/>
    </row>
    <row r="32" spans="1:3" ht="12.75">
      <c r="A32" s="30" t="s">
        <v>6</v>
      </c>
      <c r="B32" s="31">
        <f>SUM(B16:B31)</f>
        <v>82642965.49000001</v>
      </c>
      <c r="C32" s="32">
        <f>SUM(C16:C31)</f>
        <v>1</v>
      </c>
    </row>
    <row r="33" spans="1:3" ht="13.5" thickBot="1">
      <c r="A33" s="24"/>
      <c r="B33" s="25"/>
      <c r="C33" s="36"/>
    </row>
    <row r="36" ht="12.75">
      <c r="B36" s="10"/>
    </row>
    <row r="39" ht="12.75">
      <c r="B39" s="10"/>
    </row>
  </sheetData>
  <sheetProtection/>
  <printOptions/>
  <pageMargins left="1.299212598425197" right="0.5905511811023623" top="1.3779527559055118" bottom="1" header="0" footer="0"/>
  <pageSetup fitToHeight="1" fitToWidth="1" horizontalDpi="300" verticalDpi="3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H3" sqref="H3"/>
    </sheetView>
  </sheetViews>
  <sheetFormatPr defaultColWidth="11.421875" defaultRowHeight="12.75"/>
  <cols>
    <col min="1" max="1" width="35.57421875" style="0" customWidth="1"/>
    <col min="2" max="2" width="12.421875" style="0" customWidth="1"/>
    <col min="3" max="3" width="12.57421875" style="0" customWidth="1"/>
    <col min="9" max="9" width="34.7109375" style="0" customWidth="1"/>
    <col min="10" max="11" width="15.7109375" style="0" customWidth="1"/>
    <col min="12" max="12" width="12.7109375" style="0" bestFit="1" customWidth="1"/>
  </cols>
  <sheetData>
    <row r="1" ht="12.75">
      <c r="A1" s="3" t="s">
        <v>96</v>
      </c>
    </row>
    <row r="3" ht="12.75">
      <c r="A3" s="37" t="s">
        <v>70</v>
      </c>
    </row>
    <row r="5" spans="1:5" ht="12.75">
      <c r="A5" s="86" t="s">
        <v>56</v>
      </c>
      <c r="B5" s="86"/>
      <c r="C5" s="86"/>
      <c r="D5" s="86"/>
      <c r="E5" s="86"/>
    </row>
    <row r="8" spans="1:12" ht="38.25">
      <c r="A8" s="40" t="s">
        <v>57</v>
      </c>
      <c r="B8" s="53" t="s">
        <v>58</v>
      </c>
      <c r="C8" s="44" t="s">
        <v>79</v>
      </c>
      <c r="D8" s="44" t="s">
        <v>59</v>
      </c>
      <c r="E8" s="40" t="s">
        <v>60</v>
      </c>
      <c r="J8" s="3"/>
      <c r="K8" s="3"/>
      <c r="L8" s="3"/>
    </row>
    <row r="9" spans="1:11" ht="12.75">
      <c r="A9" s="41"/>
      <c r="B9" s="45"/>
      <c r="C9" s="41"/>
      <c r="D9" s="41"/>
      <c r="E9" s="47"/>
      <c r="I9" s="3"/>
      <c r="J9" s="10"/>
      <c r="K9" s="10"/>
    </row>
    <row r="10" spans="1:11" ht="12.75">
      <c r="A10" s="29" t="s">
        <v>48</v>
      </c>
      <c r="B10" s="43">
        <v>1</v>
      </c>
      <c r="C10" s="54">
        <v>1</v>
      </c>
      <c r="D10" s="54">
        <v>2</v>
      </c>
      <c r="E10" s="48">
        <f>SUM(B10:D10)</f>
        <v>4</v>
      </c>
      <c r="I10" s="3"/>
      <c r="J10" s="10"/>
      <c r="K10" s="10"/>
    </row>
    <row r="11" spans="1:11" ht="12.75">
      <c r="A11" s="29"/>
      <c r="B11" s="43"/>
      <c r="C11" s="54"/>
      <c r="D11" s="54"/>
      <c r="E11" s="48"/>
      <c r="I11" s="3"/>
      <c r="J11" s="10"/>
      <c r="K11" s="10"/>
    </row>
    <row r="12" spans="1:11" ht="12.75">
      <c r="A12" s="29" t="s">
        <v>91</v>
      </c>
      <c r="B12" s="43">
        <v>1</v>
      </c>
      <c r="C12" s="54">
        <v>2</v>
      </c>
      <c r="D12" s="54">
        <v>25</v>
      </c>
      <c r="E12" s="48">
        <f>SUM(B12:D12)</f>
        <v>28</v>
      </c>
      <c r="I12" s="3"/>
      <c r="J12" s="10"/>
      <c r="K12" s="10"/>
    </row>
    <row r="13" spans="1:11" ht="12.75">
      <c r="A13" s="29"/>
      <c r="B13" s="43"/>
      <c r="C13" s="54"/>
      <c r="D13" s="54"/>
      <c r="E13" s="48"/>
      <c r="I13" s="3"/>
      <c r="J13" s="10"/>
      <c r="K13" s="10"/>
    </row>
    <row r="14" spans="1:12" ht="12.75">
      <c r="A14" s="29" t="s">
        <v>49</v>
      </c>
      <c r="B14" s="43">
        <v>1</v>
      </c>
      <c r="C14" s="54">
        <v>1</v>
      </c>
      <c r="D14" s="54">
        <v>21</v>
      </c>
      <c r="E14" s="48">
        <f>SUM(B14:D14)</f>
        <v>23</v>
      </c>
      <c r="I14" s="3"/>
      <c r="J14" s="10"/>
      <c r="K14" s="10"/>
      <c r="L14" s="10"/>
    </row>
    <row r="15" spans="1:12" ht="12.75">
      <c r="A15" s="29"/>
      <c r="B15" s="43"/>
      <c r="C15" s="54"/>
      <c r="D15" s="54"/>
      <c r="E15" s="48"/>
      <c r="I15" s="3"/>
      <c r="J15" s="10"/>
      <c r="K15" s="10"/>
      <c r="L15" s="10"/>
    </row>
    <row r="16" spans="1:12" ht="12.75">
      <c r="A16" s="29" t="s">
        <v>61</v>
      </c>
      <c r="B16" s="43">
        <v>3</v>
      </c>
      <c r="C16" s="54"/>
      <c r="D16" s="54">
        <v>80</v>
      </c>
      <c r="E16" s="48">
        <f>SUM(B16:D16)</f>
        <v>83</v>
      </c>
      <c r="I16" s="3"/>
      <c r="J16" s="10"/>
      <c r="K16" s="10"/>
      <c r="L16" s="10"/>
    </row>
    <row r="17" spans="1:12" ht="12.75">
      <c r="A17" s="29"/>
      <c r="B17" s="43"/>
      <c r="C17" s="54"/>
      <c r="D17" s="54"/>
      <c r="E17" s="48"/>
      <c r="I17" s="3"/>
      <c r="J17" s="10"/>
      <c r="K17" s="10"/>
      <c r="L17" s="10"/>
    </row>
    <row r="18" spans="1:12" ht="12.75">
      <c r="A18" s="29" t="s">
        <v>92</v>
      </c>
      <c r="B18" s="43">
        <v>1</v>
      </c>
      <c r="C18" s="54"/>
      <c r="D18" s="54">
        <v>33</v>
      </c>
      <c r="E18" s="48">
        <f>SUM(B18:D18)</f>
        <v>34</v>
      </c>
      <c r="I18" s="3"/>
      <c r="J18" s="10"/>
      <c r="K18" s="10"/>
      <c r="L18" s="10"/>
    </row>
    <row r="19" spans="1:12" ht="12.75">
      <c r="A19" s="29"/>
      <c r="B19" s="43"/>
      <c r="C19" s="54"/>
      <c r="D19" s="54"/>
      <c r="E19" s="48"/>
      <c r="J19" s="10"/>
      <c r="K19" s="10"/>
      <c r="L19" s="10"/>
    </row>
    <row r="20" spans="1:10" ht="12.75">
      <c r="A20" s="29"/>
      <c r="B20" s="43"/>
      <c r="C20" s="54"/>
      <c r="D20" s="54"/>
      <c r="E20" s="48"/>
      <c r="J20" s="3"/>
    </row>
    <row r="21" spans="1:5" ht="12.75">
      <c r="A21" s="29"/>
      <c r="B21" s="43"/>
      <c r="C21" s="54"/>
      <c r="D21" s="54"/>
      <c r="E21" s="48"/>
    </row>
    <row r="22" spans="1:5" ht="39.75" customHeight="1" thickBot="1">
      <c r="A22" s="55" t="s">
        <v>60</v>
      </c>
      <c r="B22" s="46">
        <f>SUM(B10:B21)</f>
        <v>7</v>
      </c>
      <c r="C22" s="39">
        <f>SUM(C10:C21)</f>
        <v>4</v>
      </c>
      <c r="D22" s="39">
        <f>SUM(D10:D21)</f>
        <v>161</v>
      </c>
      <c r="E22" s="49">
        <f>SUM(B22:D22)</f>
        <v>172</v>
      </c>
    </row>
    <row r="23" spans="1:5" ht="13.5" thickTop="1">
      <c r="A23" s="29"/>
      <c r="B23" s="42"/>
      <c r="C23" s="29"/>
      <c r="D23" s="29"/>
      <c r="E23" s="50"/>
    </row>
    <row r="24" spans="1:5" ht="12.75">
      <c r="A24" s="29"/>
      <c r="B24" s="42"/>
      <c r="C24" s="29"/>
      <c r="D24" s="29"/>
      <c r="E24" s="50"/>
    </row>
    <row r="25" spans="1:5" ht="12.75">
      <c r="A25" s="29"/>
      <c r="B25" s="42"/>
      <c r="C25" s="29"/>
      <c r="D25" s="29"/>
      <c r="E25" s="50"/>
    </row>
    <row r="26" spans="1:5" ht="12.75">
      <c r="A26" s="38"/>
      <c r="B26" s="51"/>
      <c r="C26" s="38"/>
      <c r="D26" s="38"/>
      <c r="E26" s="52"/>
    </row>
    <row r="28" ht="12.75">
      <c r="A28" s="57"/>
    </row>
  </sheetData>
  <sheetProtection/>
  <mergeCells count="1">
    <mergeCell ref="A5:E5"/>
  </mergeCells>
  <printOptions/>
  <pageMargins left="1.3779527559055118" right="0.3937007874015748" top="1.3779527559055118" bottom="1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8">
      <selection activeCell="F44" sqref="F44"/>
    </sheetView>
  </sheetViews>
  <sheetFormatPr defaultColWidth="11.421875" defaultRowHeight="12.75"/>
  <cols>
    <col min="1" max="1" width="30.7109375" style="0" customWidth="1"/>
    <col min="2" max="4" width="20.7109375" style="0" customWidth="1"/>
    <col min="5" max="5" width="7.8515625" style="0" customWidth="1"/>
    <col min="6" max="6" width="20.28125" style="0" customWidth="1"/>
    <col min="7" max="8" width="12.7109375" style="0" bestFit="1" customWidth="1"/>
    <col min="9" max="9" width="13.7109375" style="0" bestFit="1" customWidth="1"/>
    <col min="10" max="10" width="15.28125" style="0" customWidth="1"/>
    <col min="11" max="11" width="13.7109375" style="0" bestFit="1" customWidth="1"/>
  </cols>
  <sheetData>
    <row r="1" ht="12.75">
      <c r="A1" s="3" t="s">
        <v>96</v>
      </c>
    </row>
    <row r="3" ht="12.75">
      <c r="A3" s="15" t="s">
        <v>27</v>
      </c>
    </row>
    <row r="4" ht="12.75">
      <c r="A4" s="15"/>
    </row>
    <row r="5" ht="12.75">
      <c r="B5" t="s">
        <v>28</v>
      </c>
    </row>
    <row r="6" ht="12.75">
      <c r="A6" t="s">
        <v>29</v>
      </c>
    </row>
    <row r="7" spans="1:6" ht="12.75">
      <c r="A7" t="s">
        <v>55</v>
      </c>
      <c r="F7" s="10"/>
    </row>
    <row r="9" ht="13.5" thickBot="1"/>
    <row r="10" spans="1:5" ht="14.25" thickBot="1" thickTop="1">
      <c r="A10" s="4" t="s">
        <v>3</v>
      </c>
      <c r="B10" s="5" t="s">
        <v>4</v>
      </c>
      <c r="C10" s="5" t="s">
        <v>5</v>
      </c>
      <c r="D10" s="6" t="s">
        <v>6</v>
      </c>
      <c r="E10" s="58"/>
    </row>
    <row r="11" spans="1:5" ht="13.5" thickTop="1">
      <c r="A11" s="3"/>
      <c r="B11" s="8"/>
      <c r="C11" s="8"/>
      <c r="D11" s="8"/>
      <c r="E11" s="8"/>
    </row>
    <row r="12" spans="1:11" ht="15">
      <c r="A12" s="13" t="s">
        <v>0</v>
      </c>
      <c r="B12" s="14" t="e">
        <f>+B14+B30+B40</f>
        <v>#REF!</v>
      </c>
      <c r="C12" s="14">
        <f>+C14+C30</f>
        <v>12747315.49</v>
      </c>
      <c r="D12" s="14" t="e">
        <f>SUM(B12:C12)</f>
        <v>#REF!</v>
      </c>
      <c r="E12" s="14"/>
      <c r="F12" s="10"/>
      <c r="G12" s="10"/>
      <c r="H12" s="10"/>
      <c r="I12" s="10"/>
      <c r="J12" s="10"/>
      <c r="K12" s="10"/>
    </row>
    <row r="13" spans="1:5" ht="12.75">
      <c r="A13" s="3"/>
      <c r="B13" s="8"/>
      <c r="C13" s="8"/>
      <c r="D13" s="8"/>
      <c r="E13" s="8"/>
    </row>
    <row r="14" spans="1:5" ht="12.75">
      <c r="A14" s="2" t="s">
        <v>1</v>
      </c>
      <c r="B14" s="12" t="e">
        <f>+B16+B20+B22+B28</f>
        <v>#REF!</v>
      </c>
      <c r="C14" s="12">
        <f>+C16+C20+C22+C28</f>
        <v>3143000</v>
      </c>
      <c r="D14" s="12" t="e">
        <f>SUM(B14:C14)</f>
        <v>#REF!</v>
      </c>
      <c r="E14" s="12"/>
    </row>
    <row r="15" spans="2:5" ht="12.75">
      <c r="B15" s="9"/>
      <c r="C15" s="10"/>
      <c r="D15" s="10"/>
      <c r="E15" s="10"/>
    </row>
    <row r="16" spans="1:5" ht="12.75">
      <c r="A16" s="1" t="s">
        <v>7</v>
      </c>
      <c r="B16" s="33" t="e">
        <f>SUM(B17:B18)</f>
        <v>#REF!</v>
      </c>
      <c r="C16" s="33">
        <f>SUM(C17:C18)</f>
        <v>3143000</v>
      </c>
      <c r="D16" s="33" t="e">
        <f>SUM(B16:C16)</f>
        <v>#REF!</v>
      </c>
      <c r="E16" s="33"/>
    </row>
    <row r="17" spans="1:7" ht="12.75">
      <c r="A17" s="1" t="s">
        <v>8</v>
      </c>
      <c r="B17" s="11" t="e">
        <f>Intendencia!B17+'Gobierno y Producion'!B17+Hacienda!B17+'Seguridad y Cultura'!B17+#REF!+'Obras y Serv.'!B17</f>
        <v>#REF!</v>
      </c>
      <c r="C17" s="11"/>
      <c r="D17" s="11" t="e">
        <f>SUM(B17:C17)</f>
        <v>#REF!</v>
      </c>
      <c r="E17" s="11"/>
      <c r="G17" s="10"/>
    </row>
    <row r="18" spans="1:11" ht="12.75">
      <c r="A18" s="1" t="s">
        <v>9</v>
      </c>
      <c r="B18" s="11">
        <f>Intendencia!B18+'Gobierno y Producion'!B18+'Gobierno y Producion'!B21+Hacienda!B18+'Seguridad y Cultura'!B18+'Obras y Serv.'!B18+'Obligaciones Grales.'!B17</f>
        <v>50122400</v>
      </c>
      <c r="C18" s="11">
        <f>'Obligaciones Grales.'!C17+'Gobierno y Producion'!C16</f>
        <v>3143000</v>
      </c>
      <c r="D18" s="11">
        <f>SUM(B18:C18)</f>
        <v>53265400</v>
      </c>
      <c r="E18" s="11"/>
      <c r="G18" s="10"/>
      <c r="I18" s="10"/>
      <c r="J18" s="10"/>
      <c r="K18" s="10"/>
    </row>
    <row r="19" spans="1:11" ht="12.75">
      <c r="A19" s="1"/>
      <c r="B19" s="10"/>
      <c r="C19" s="10"/>
      <c r="D19" s="10"/>
      <c r="E19" s="10"/>
      <c r="I19" s="10"/>
      <c r="J19" s="10"/>
      <c r="K19" s="10"/>
    </row>
    <row r="20" spans="1:11" ht="12.75">
      <c r="A20" s="1" t="s">
        <v>10</v>
      </c>
      <c r="B20" s="33">
        <f>+'Obligaciones Grales.'!B19</f>
        <v>250</v>
      </c>
      <c r="C20" s="33">
        <f>+'Obligaciones Grales.'!C19</f>
        <v>0</v>
      </c>
      <c r="D20" s="33">
        <f>SUM(B20:C20)</f>
        <v>250</v>
      </c>
      <c r="E20" s="33"/>
      <c r="I20" s="10"/>
      <c r="J20" s="10"/>
      <c r="K20" s="10"/>
    </row>
    <row r="21" spans="1:11" ht="12.75">
      <c r="A21" s="1"/>
      <c r="B21" s="10"/>
      <c r="C21" s="10"/>
      <c r="D21" s="10"/>
      <c r="E21" s="10"/>
      <c r="I21" s="10"/>
      <c r="J21" s="10"/>
      <c r="K21" s="10"/>
    </row>
    <row r="22" spans="1:11" ht="12.75">
      <c r="A22" s="1" t="s">
        <v>11</v>
      </c>
      <c r="B22" s="33">
        <f>SUM(B23:B26)</f>
        <v>3520000</v>
      </c>
      <c r="C22" s="33">
        <f>C24+C25</f>
        <v>0</v>
      </c>
      <c r="D22" s="33">
        <f>SUM(B22:C22)</f>
        <v>3520000</v>
      </c>
      <c r="E22" s="33"/>
      <c r="I22" s="10"/>
      <c r="J22" s="10"/>
      <c r="K22" s="10"/>
    </row>
    <row r="23" spans="1:11" ht="12.75">
      <c r="A23" s="1" t="s">
        <v>71</v>
      </c>
      <c r="B23" s="11">
        <f>+'Obligaciones Grales.'!B22</f>
        <v>2500000</v>
      </c>
      <c r="C23" s="11"/>
      <c r="D23" s="11">
        <f>SUM(B23:C23)</f>
        <v>2500000</v>
      </c>
      <c r="E23" s="11"/>
      <c r="I23" s="10"/>
      <c r="J23" s="10"/>
      <c r="K23" s="10"/>
    </row>
    <row r="24" spans="1:11" ht="12.75">
      <c r="A24" s="1" t="s">
        <v>72</v>
      </c>
      <c r="B24" s="11"/>
      <c r="C24" s="11">
        <f>'Obligaciones Grales.'!C25</f>
        <v>0</v>
      </c>
      <c r="D24" s="11">
        <f>SUM(B24:C24)</f>
        <v>0</v>
      </c>
      <c r="E24" s="11"/>
      <c r="I24" s="10"/>
      <c r="J24" s="10"/>
      <c r="K24" s="10"/>
    </row>
    <row r="25" spans="1:11" ht="12.75">
      <c r="A25" s="1" t="s">
        <v>73</v>
      </c>
      <c r="B25" s="11">
        <f>'Seguridad y Cultura'!B23+'Seguridad y Cultura'!B24+'Obligaciones Grales.'!B23+'Obligaciones Grales.'!B24+'Gobierno y Producion'!B23</f>
        <v>1020000</v>
      </c>
      <c r="C25" s="11"/>
      <c r="D25" s="11">
        <f>SUM(B25:C25)</f>
        <v>1020000</v>
      </c>
      <c r="E25" s="11"/>
      <c r="F25" s="3"/>
      <c r="I25" s="10"/>
      <c r="J25" s="10"/>
      <c r="K25" s="10"/>
    </row>
    <row r="26" spans="1:11" ht="12.75">
      <c r="A26" s="1"/>
      <c r="B26" s="11"/>
      <c r="C26" s="11"/>
      <c r="D26" s="11">
        <f>SUM(B26:C26)</f>
        <v>0</v>
      </c>
      <c r="E26" s="11"/>
      <c r="I26" s="10"/>
      <c r="J26" s="10"/>
      <c r="K26" s="10"/>
    </row>
    <row r="27" spans="1:11" ht="12.75">
      <c r="A27" s="7"/>
      <c r="B27" s="11"/>
      <c r="C27" s="11"/>
      <c r="D27" s="11"/>
      <c r="E27" s="11"/>
      <c r="I27" s="10"/>
      <c r="J27" s="10"/>
      <c r="K27" s="10"/>
    </row>
    <row r="28" spans="1:11" ht="12.75">
      <c r="A28" s="1" t="s">
        <v>12</v>
      </c>
      <c r="B28" s="33">
        <f>+'Obligaciones Grales.'!B27</f>
        <v>2190000</v>
      </c>
      <c r="C28" s="33"/>
      <c r="D28" s="33">
        <f>SUM(B28:C28)</f>
        <v>2190000</v>
      </c>
      <c r="E28" s="33"/>
      <c r="J28" s="10"/>
      <c r="K28" s="10"/>
    </row>
    <row r="29" spans="2:5" ht="12.75">
      <c r="B29" s="10"/>
      <c r="C29" s="10"/>
      <c r="D29" s="10"/>
      <c r="E29" s="10"/>
    </row>
    <row r="30" spans="1:11" ht="12.75">
      <c r="A30" s="2" t="s">
        <v>2</v>
      </c>
      <c r="B30" s="12">
        <f>+B32+B37</f>
        <v>9055000</v>
      </c>
      <c r="C30" s="12">
        <f>+C32+C37+C40</f>
        <v>9604315.49</v>
      </c>
      <c r="D30" s="12">
        <f>SUM(B30:C30)</f>
        <v>18659315.490000002</v>
      </c>
      <c r="E30" s="12"/>
      <c r="J30" s="10"/>
      <c r="K30" s="10"/>
    </row>
    <row r="31" spans="2:5" ht="12.75">
      <c r="B31" s="10"/>
      <c r="C31" s="10"/>
      <c r="D31" s="10"/>
      <c r="E31" s="10"/>
    </row>
    <row r="32" spans="1:5" ht="12.75">
      <c r="A32" s="1" t="s">
        <v>13</v>
      </c>
      <c r="B32" s="33">
        <f>+B33+B34+B35</f>
        <v>9055000</v>
      </c>
      <c r="C32" s="33">
        <f>+C33+C34+C35</f>
        <v>9604315.49</v>
      </c>
      <c r="D32" s="33">
        <f>SUM(B32:C32)</f>
        <v>18659315.490000002</v>
      </c>
      <c r="E32" s="33"/>
    </row>
    <row r="33" spans="1:5" ht="12.75">
      <c r="A33" s="1" t="s">
        <v>14</v>
      </c>
      <c r="B33" s="11">
        <f>Intendencia!B29+'Gobierno y Producion'!B35+Hacienda!B29+'Seguridad y Cultura'!B30+'Obras y Serv.'!B30+'Obligaciones Grales.'!B36</f>
        <v>1035000</v>
      </c>
      <c r="C33" s="11">
        <f>+'Obras y Serv.'!C29+'Gobierno y Producion'!C35</f>
        <v>3437302.11</v>
      </c>
      <c r="D33" s="11">
        <f>SUM(B33:C33)</f>
        <v>4472302.109999999</v>
      </c>
      <c r="E33" s="11"/>
    </row>
    <row r="34" spans="1:5" ht="12.75">
      <c r="A34" s="1" t="s">
        <v>15</v>
      </c>
      <c r="B34" s="11">
        <f>'Gobierno y Producion'!B39+'Obras y Serv.'!B34+'Seguridad y Cultura'!B31</f>
        <v>8020000</v>
      </c>
      <c r="C34" s="11">
        <f>+'Obras y Serv.'!C34+'Obligaciones Grales.'!C37</f>
        <v>6167013.38</v>
      </c>
      <c r="D34" s="11">
        <f>SUM(B34:C34)</f>
        <v>14187013.379999999</v>
      </c>
      <c r="E34" s="11"/>
    </row>
    <row r="35" spans="1:5" ht="12.75">
      <c r="A35" s="1"/>
      <c r="B35" s="11"/>
      <c r="C35" s="11"/>
      <c r="D35" s="11"/>
      <c r="E35" s="11"/>
    </row>
    <row r="36" spans="1:5" ht="12.75">
      <c r="A36" s="1"/>
      <c r="B36" s="11"/>
      <c r="C36" s="11"/>
      <c r="D36" s="11"/>
      <c r="E36" s="11"/>
    </row>
    <row r="37" spans="1:5" ht="12.75">
      <c r="A37" s="1" t="s">
        <v>16</v>
      </c>
      <c r="B37" s="33">
        <f>+B38</f>
        <v>0</v>
      </c>
      <c r="C37" s="33"/>
      <c r="D37" s="33">
        <f>SUM(B37:C37)</f>
        <v>0</v>
      </c>
      <c r="E37" s="33"/>
    </row>
    <row r="38" spans="1:5" ht="12.75">
      <c r="A38" s="1" t="s">
        <v>17</v>
      </c>
      <c r="B38" s="11">
        <f>+'Obligaciones Grales.'!B40</f>
        <v>0</v>
      </c>
      <c r="C38" s="11"/>
      <c r="D38" s="11"/>
      <c r="E38" s="11"/>
    </row>
    <row r="39" spans="1:5" ht="12.75">
      <c r="A39" s="1"/>
      <c r="B39" s="10"/>
      <c r="C39" s="10"/>
      <c r="D39" s="10"/>
      <c r="E39" s="10"/>
    </row>
    <row r="40" spans="1:5" ht="12.75">
      <c r="A40" s="1" t="s">
        <v>18</v>
      </c>
      <c r="B40" s="33">
        <f>+B41</f>
        <v>1908000</v>
      </c>
      <c r="C40" s="33">
        <f>+C41</f>
        <v>0</v>
      </c>
      <c r="D40" s="33">
        <f>SUM(B40:C40)</f>
        <v>1908000</v>
      </c>
      <c r="E40" s="33"/>
    </row>
    <row r="41" spans="1:5" ht="12.75">
      <c r="A41" s="1" t="s">
        <v>19</v>
      </c>
      <c r="B41" s="11">
        <f>+'Obligaciones Grales.'!B43</f>
        <v>1908000</v>
      </c>
      <c r="C41" s="11">
        <f>+'Obligaciones Grales.'!C43</f>
        <v>0</v>
      </c>
      <c r="D41" s="33">
        <f>SUM(B41:C41)</f>
        <v>1908000</v>
      </c>
      <c r="E41" s="33"/>
    </row>
    <row r="42" spans="2:5" ht="12.75">
      <c r="B42" s="10"/>
      <c r="C42" s="10"/>
      <c r="D42" s="10"/>
      <c r="E42" s="10"/>
    </row>
    <row r="43" spans="2:5" ht="12.75">
      <c r="B43" s="10"/>
      <c r="C43" s="10"/>
      <c r="D43" s="10"/>
      <c r="E43" s="10"/>
    </row>
  </sheetData>
  <sheetProtection/>
  <printOptions/>
  <pageMargins left="1.2598425196850394" right="0.2362204724409449" top="1.3779527559055118" bottom="1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0">
      <selection activeCell="A1" sqref="A1:D35"/>
    </sheetView>
  </sheetViews>
  <sheetFormatPr defaultColWidth="11.421875" defaultRowHeight="12.75"/>
  <cols>
    <col min="1" max="1" width="32.140625" style="0" customWidth="1"/>
    <col min="2" max="4" width="20.7109375" style="0" customWidth="1"/>
  </cols>
  <sheetData>
    <row r="1" ht="12.75">
      <c r="A1" s="3" t="s">
        <v>96</v>
      </c>
    </row>
    <row r="3" ht="12.75">
      <c r="A3" s="15" t="s">
        <v>30</v>
      </c>
    </row>
    <row r="4" ht="12.75">
      <c r="A4" s="15"/>
    </row>
    <row r="5" ht="12.75">
      <c r="B5" t="s">
        <v>28</v>
      </c>
    </row>
    <row r="6" ht="12.75">
      <c r="A6" t="s">
        <v>29</v>
      </c>
    </row>
    <row r="7" ht="12.75">
      <c r="A7" t="s">
        <v>31</v>
      </c>
    </row>
    <row r="9" ht="13.5" thickBot="1"/>
    <row r="10" spans="1:4" ht="14.25" thickBot="1" thickTop="1">
      <c r="A10" s="4" t="s">
        <v>3</v>
      </c>
      <c r="B10" s="5" t="s">
        <v>4</v>
      </c>
      <c r="C10" s="5" t="s">
        <v>5</v>
      </c>
      <c r="D10" s="6" t="s">
        <v>6</v>
      </c>
    </row>
    <row r="11" spans="1:4" ht="13.5" thickTop="1">
      <c r="A11" s="3"/>
      <c r="B11" s="3"/>
      <c r="C11" s="3"/>
      <c r="D11" s="3"/>
    </row>
    <row r="12" spans="1:4" ht="15">
      <c r="A12" s="13" t="s">
        <v>0</v>
      </c>
      <c r="B12" s="14">
        <f>+B14+B26</f>
        <v>1135000</v>
      </c>
      <c r="C12" s="14">
        <v>0</v>
      </c>
      <c r="D12" s="14">
        <f>SUM(B12:C12)</f>
        <v>1135000</v>
      </c>
    </row>
    <row r="13" spans="1:4" ht="12.75">
      <c r="A13" s="3"/>
      <c r="B13" s="8"/>
      <c r="C13" s="8"/>
      <c r="D13" s="8"/>
    </row>
    <row r="14" spans="1:4" ht="12.75">
      <c r="A14" s="2" t="s">
        <v>1</v>
      </c>
      <c r="B14" s="12">
        <f>+B16+B20+B22+B24</f>
        <v>1050000</v>
      </c>
      <c r="C14" s="12">
        <v>0</v>
      </c>
      <c r="D14" s="12">
        <f>SUM(B14:C14)</f>
        <v>1050000</v>
      </c>
    </row>
    <row r="15" spans="1:4" ht="12.75">
      <c r="A15" s="3"/>
      <c r="B15" s="56"/>
      <c r="C15" s="8"/>
      <c r="D15" s="8"/>
    </row>
    <row r="16" spans="1:4" ht="12.75">
      <c r="A16" s="3" t="s">
        <v>7</v>
      </c>
      <c r="B16" s="8">
        <f>SUM(B17:B18)</f>
        <v>1050000</v>
      </c>
      <c r="C16" s="8"/>
      <c r="D16" s="8">
        <f>SUM(B16:C16)</f>
        <v>1050000</v>
      </c>
    </row>
    <row r="17" spans="1:4" ht="12.75">
      <c r="A17" s="3" t="s">
        <v>8</v>
      </c>
      <c r="B17" s="56">
        <f>'Cuadro 14'!L14</f>
        <v>0</v>
      </c>
      <c r="C17" s="8"/>
      <c r="D17" s="8">
        <f>SUM(B17:C17)</f>
        <v>0</v>
      </c>
    </row>
    <row r="18" spans="1:4" ht="12.75">
      <c r="A18" s="3" t="s">
        <v>9</v>
      </c>
      <c r="B18" s="8">
        <v>1050000</v>
      </c>
      <c r="C18" s="8"/>
      <c r="D18" s="8">
        <f>SUM(B18:C18)</f>
        <v>1050000</v>
      </c>
    </row>
    <row r="19" spans="1:4" ht="12.75">
      <c r="A19" s="3"/>
      <c r="B19" s="8"/>
      <c r="C19" s="8"/>
      <c r="D19" s="8"/>
    </row>
    <row r="20" spans="1:4" ht="12.75">
      <c r="A20" s="3" t="s">
        <v>10</v>
      </c>
      <c r="B20" s="8">
        <v>0</v>
      </c>
      <c r="C20" s="8"/>
      <c r="D20" s="8">
        <f>SUM(B20:C20)</f>
        <v>0</v>
      </c>
    </row>
    <row r="21" spans="1:4" ht="12.75">
      <c r="A21" s="3"/>
      <c r="B21" s="8"/>
      <c r="C21" s="8"/>
      <c r="D21" s="8"/>
    </row>
    <row r="22" spans="1:4" ht="12.75">
      <c r="A22" s="3" t="s">
        <v>11</v>
      </c>
      <c r="B22" s="8">
        <v>0</v>
      </c>
      <c r="C22" s="8"/>
      <c r="D22" s="8">
        <f>SUM(B22:C22)</f>
        <v>0</v>
      </c>
    </row>
    <row r="23" spans="1:4" ht="12.75">
      <c r="A23" s="3"/>
      <c r="B23" s="8"/>
      <c r="C23" s="8"/>
      <c r="D23" s="8"/>
    </row>
    <row r="24" spans="1:4" ht="12.75">
      <c r="A24" s="3" t="s">
        <v>12</v>
      </c>
      <c r="B24" s="8">
        <v>0</v>
      </c>
      <c r="C24" s="8"/>
      <c r="D24" s="8">
        <f>SUM(B24:C24)</f>
        <v>0</v>
      </c>
    </row>
    <row r="25" spans="1:4" ht="12.75">
      <c r="A25" s="3"/>
      <c r="B25" s="8"/>
      <c r="C25" s="8"/>
      <c r="D25" s="8"/>
    </row>
    <row r="26" spans="1:4" ht="12.75">
      <c r="A26" s="2" t="s">
        <v>2</v>
      </c>
      <c r="B26" s="12">
        <f>+B28</f>
        <v>85000</v>
      </c>
      <c r="C26" s="12">
        <v>0</v>
      </c>
      <c r="D26" s="12">
        <f>SUM(B26:C26)</f>
        <v>85000</v>
      </c>
    </row>
    <row r="27" spans="1:4" ht="12.75">
      <c r="A27" s="3"/>
      <c r="B27" s="8"/>
      <c r="C27" s="8"/>
      <c r="D27" s="8"/>
    </row>
    <row r="28" spans="1:4" ht="12.75">
      <c r="A28" s="3" t="s">
        <v>13</v>
      </c>
      <c r="B28" s="8">
        <f>SUM(B29:B30)</f>
        <v>85000</v>
      </c>
      <c r="C28" s="8"/>
      <c r="D28" s="8">
        <f>SUM(B28:C28)</f>
        <v>85000</v>
      </c>
    </row>
    <row r="29" spans="1:4" ht="12.75">
      <c r="A29" s="3" t="s">
        <v>14</v>
      </c>
      <c r="B29" s="8">
        <v>85000</v>
      </c>
      <c r="C29" s="8"/>
      <c r="D29" s="8">
        <f>SUM(B29:C29)</f>
        <v>85000</v>
      </c>
    </row>
    <row r="30" spans="1:4" ht="12.75">
      <c r="A30" s="3" t="s">
        <v>15</v>
      </c>
      <c r="B30" s="8"/>
      <c r="C30" s="8"/>
      <c r="D30" s="8"/>
    </row>
    <row r="31" spans="1:4" ht="12.75">
      <c r="A31" s="3"/>
      <c r="B31" s="8"/>
      <c r="C31" s="8"/>
      <c r="D31" s="8"/>
    </row>
    <row r="32" spans="1:4" ht="12.75">
      <c r="A32" s="3" t="s">
        <v>16</v>
      </c>
      <c r="B32" s="8">
        <v>0</v>
      </c>
      <c r="C32" s="8"/>
      <c r="D32" s="8">
        <v>0</v>
      </c>
    </row>
    <row r="33" spans="1:4" ht="12.75">
      <c r="A33" s="3"/>
      <c r="B33" s="8"/>
      <c r="C33" s="8"/>
      <c r="D33" s="8"/>
    </row>
    <row r="34" spans="1:4" ht="12.75">
      <c r="A34" s="3" t="s">
        <v>18</v>
      </c>
      <c r="B34" s="8">
        <v>0</v>
      </c>
      <c r="C34" s="8"/>
      <c r="D34" s="8">
        <v>0</v>
      </c>
    </row>
    <row r="35" spans="1:4" ht="12.75">
      <c r="A35" s="3"/>
      <c r="B35" s="3"/>
      <c r="C35" s="3"/>
      <c r="D35" s="3"/>
    </row>
  </sheetData>
  <sheetProtection/>
  <printOptions/>
  <pageMargins left="1.3779527559055118" right="0.2362204724409449" top="1.3779527559055118" bottom="1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22">
      <selection activeCell="A1" sqref="A1:D43"/>
    </sheetView>
  </sheetViews>
  <sheetFormatPr defaultColWidth="11.421875" defaultRowHeight="12.75"/>
  <cols>
    <col min="1" max="1" width="32.8515625" style="0" customWidth="1"/>
    <col min="2" max="2" width="21.00390625" style="0" customWidth="1"/>
    <col min="3" max="3" width="20.8515625" style="0" customWidth="1"/>
    <col min="4" max="4" width="20.7109375" style="0" customWidth="1"/>
    <col min="7" max="7" width="14.140625" style="0" customWidth="1"/>
    <col min="8" max="8" width="14.7109375" style="0" customWidth="1"/>
    <col min="9" max="9" width="13.7109375" style="0" customWidth="1"/>
    <col min="11" max="11" width="11.7109375" style="0" bestFit="1" customWidth="1"/>
    <col min="13" max="14" width="11.7109375" style="0" bestFit="1" customWidth="1"/>
  </cols>
  <sheetData>
    <row r="1" ht="12.75">
      <c r="A1" s="3" t="s">
        <v>96</v>
      </c>
    </row>
    <row r="3" ht="12.75">
      <c r="A3" s="15" t="s">
        <v>32</v>
      </c>
    </row>
    <row r="4" ht="12.75">
      <c r="A4" s="15"/>
    </row>
    <row r="5" ht="12.75">
      <c r="B5" t="s">
        <v>28</v>
      </c>
    </row>
    <row r="6" ht="12.75">
      <c r="A6" t="s">
        <v>29</v>
      </c>
    </row>
    <row r="7" ht="12.75">
      <c r="A7" t="s">
        <v>88</v>
      </c>
    </row>
    <row r="8" ht="12.75">
      <c r="A8" t="s">
        <v>90</v>
      </c>
    </row>
    <row r="9" ht="13.5" thickBot="1"/>
    <row r="10" spans="1:4" ht="14.25" thickBot="1" thickTop="1">
      <c r="A10" s="4" t="s">
        <v>3</v>
      </c>
      <c r="B10" s="5" t="s">
        <v>4</v>
      </c>
      <c r="C10" s="5" t="s">
        <v>5</v>
      </c>
      <c r="D10" s="6" t="s">
        <v>6</v>
      </c>
    </row>
    <row r="11" spans="1:4" ht="13.5" thickTop="1">
      <c r="A11" s="3"/>
      <c r="B11" s="3"/>
      <c r="C11" s="3"/>
      <c r="D11" s="3"/>
    </row>
    <row r="12" spans="1:4" ht="15">
      <c r="A12" s="13" t="s">
        <v>0</v>
      </c>
      <c r="B12" s="14">
        <f>+B14+B32</f>
        <v>13813600</v>
      </c>
      <c r="C12" s="14">
        <f>+C14+C32</f>
        <v>3143000</v>
      </c>
      <c r="D12" s="14">
        <f>SUM(B12:C12)</f>
        <v>16956600</v>
      </c>
    </row>
    <row r="13" spans="1:10" ht="12.75">
      <c r="A13" s="3"/>
      <c r="B13" s="8"/>
      <c r="C13" s="8"/>
      <c r="D13" s="8"/>
      <c r="J13" s="12"/>
    </row>
    <row r="14" spans="1:9" ht="12.75">
      <c r="A14" s="2" t="s">
        <v>1</v>
      </c>
      <c r="B14" s="12">
        <f>+B16+B23+B28+B30</f>
        <v>13363600</v>
      </c>
      <c r="C14" s="12">
        <f>+C16+C23+C28+C30</f>
        <v>3143000</v>
      </c>
      <c r="D14" s="12">
        <f>SUM(B14:C14)</f>
        <v>16506600</v>
      </c>
      <c r="I14" s="34"/>
    </row>
    <row r="15" spans="1:4" ht="12.75">
      <c r="A15" s="3"/>
      <c r="B15" s="56"/>
      <c r="C15" s="56"/>
      <c r="D15" s="8"/>
    </row>
    <row r="16" spans="1:9" ht="12.75">
      <c r="A16" s="3" t="s">
        <v>7</v>
      </c>
      <c r="B16" s="8">
        <f>+B17+B18+B21+B19</f>
        <v>12843600</v>
      </c>
      <c r="C16" s="8">
        <f>+C17+C18+C21+C19+C20</f>
        <v>3143000</v>
      </c>
      <c r="D16" s="8">
        <f aca="true" t="shared" si="0" ref="D16:D21">SUM(B16:C16)</f>
        <v>15986600</v>
      </c>
      <c r="I16" s="12"/>
    </row>
    <row r="17" spans="1:4" ht="12.75">
      <c r="A17" s="3" t="s">
        <v>8</v>
      </c>
      <c r="B17" s="56">
        <f>'Cuadro 14'!L15</f>
        <v>0</v>
      </c>
      <c r="C17" s="8"/>
      <c r="D17" s="8">
        <f t="shared" si="0"/>
        <v>0</v>
      </c>
    </row>
    <row r="18" spans="1:13" ht="12.75">
      <c r="A18" s="3" t="s">
        <v>9</v>
      </c>
      <c r="B18" s="8">
        <f>(10428000*1.2)</f>
        <v>12513600</v>
      </c>
      <c r="C18" s="8"/>
      <c r="D18" s="8">
        <f t="shared" si="0"/>
        <v>12513600</v>
      </c>
      <c r="G18" s="10"/>
      <c r="H18" s="10"/>
      <c r="I18" s="10"/>
      <c r="J18" s="10"/>
      <c r="K18" s="10"/>
      <c r="L18" s="10"/>
      <c r="M18" s="10"/>
    </row>
    <row r="19" spans="1:13" ht="12.75">
      <c r="A19" s="3" t="s">
        <v>97</v>
      </c>
      <c r="B19" s="8"/>
      <c r="C19" s="8">
        <v>2900000</v>
      </c>
      <c r="D19" s="8">
        <f t="shared" si="0"/>
        <v>2900000</v>
      </c>
      <c r="G19" s="10"/>
      <c r="H19" s="10"/>
      <c r="I19" s="10"/>
      <c r="J19" s="10"/>
      <c r="K19" s="10"/>
      <c r="L19" s="10"/>
      <c r="M19" s="10"/>
    </row>
    <row r="20" spans="1:13" ht="12.75">
      <c r="A20" s="3" t="s">
        <v>100</v>
      </c>
      <c r="B20" s="8"/>
      <c r="C20" s="8">
        <v>243000</v>
      </c>
      <c r="D20" s="8">
        <f t="shared" si="0"/>
        <v>243000</v>
      </c>
      <c r="G20" s="10"/>
      <c r="H20" s="10"/>
      <c r="I20" s="10"/>
      <c r="J20" s="10"/>
      <c r="K20" s="10"/>
      <c r="L20" s="10"/>
      <c r="M20" s="10"/>
    </row>
    <row r="21" spans="1:13" ht="12.75">
      <c r="A21" s="3" t="s">
        <v>77</v>
      </c>
      <c r="B21" s="8">
        <v>330000</v>
      </c>
      <c r="C21" s="8"/>
      <c r="D21" s="8">
        <f t="shared" si="0"/>
        <v>330000</v>
      </c>
      <c r="G21" s="10"/>
      <c r="H21" s="10"/>
      <c r="I21" s="10"/>
      <c r="J21" s="10"/>
      <c r="K21" s="10"/>
      <c r="L21" s="10"/>
      <c r="M21" s="10"/>
    </row>
    <row r="22" spans="1:13" ht="12.75">
      <c r="A22" s="3"/>
      <c r="B22" s="8"/>
      <c r="C22" s="8"/>
      <c r="D22" s="8"/>
      <c r="G22" s="10"/>
      <c r="H22" s="10"/>
      <c r="I22" s="10"/>
      <c r="J22" s="10"/>
      <c r="K22" s="10"/>
      <c r="L22" s="10"/>
      <c r="M22" s="10"/>
    </row>
    <row r="23" spans="1:13" ht="12.75">
      <c r="A23" s="3" t="s">
        <v>11</v>
      </c>
      <c r="B23" s="8">
        <f>B24+B25</f>
        <v>520000</v>
      </c>
      <c r="C23" s="8">
        <v>0</v>
      </c>
      <c r="D23" s="8">
        <f>SUM(B23:C23)</f>
        <v>520000</v>
      </c>
      <c r="G23" s="10"/>
      <c r="H23" s="10"/>
      <c r="L23" s="10"/>
      <c r="M23" s="10"/>
    </row>
    <row r="24" spans="1:13" ht="12.75">
      <c r="A24" s="3" t="s">
        <v>63</v>
      </c>
      <c r="B24" s="8">
        <v>170000</v>
      </c>
      <c r="C24" s="8"/>
      <c r="D24" s="8">
        <f>SUM(B24:C24)</f>
        <v>170000</v>
      </c>
      <c r="G24" s="10"/>
      <c r="H24" s="10"/>
      <c r="L24" s="10"/>
      <c r="M24" s="10"/>
    </row>
    <row r="25" spans="1:13" ht="12.75">
      <c r="A25" s="3" t="s">
        <v>64</v>
      </c>
      <c r="B25" s="8">
        <v>350000</v>
      </c>
      <c r="C25" s="8"/>
      <c r="D25" s="8">
        <f>SUM(B25:C25)</f>
        <v>350000</v>
      </c>
      <c r="G25" s="10"/>
      <c r="H25" s="10"/>
      <c r="L25" s="10"/>
      <c r="M25" s="10"/>
    </row>
    <row r="26" spans="1:13" ht="12.75">
      <c r="A26" s="3"/>
      <c r="B26" s="8"/>
      <c r="C26" s="8"/>
      <c r="D26" s="8"/>
      <c r="G26" s="10"/>
      <c r="H26" s="10"/>
      <c r="L26" s="10"/>
      <c r="M26" s="10"/>
    </row>
    <row r="27" spans="1:8" ht="12.75">
      <c r="A27" s="3"/>
      <c r="B27" s="8"/>
      <c r="C27" s="8"/>
      <c r="D27" s="8"/>
      <c r="G27" s="10"/>
      <c r="H27" s="10"/>
    </row>
    <row r="28" spans="1:8" ht="12.75">
      <c r="A28" s="3" t="s">
        <v>10</v>
      </c>
      <c r="B28" s="8">
        <v>0</v>
      </c>
      <c r="C28" s="8">
        <f>C29</f>
        <v>0</v>
      </c>
      <c r="D28" s="8">
        <f>SUM(B28:C28)</f>
        <v>0</v>
      </c>
      <c r="G28" s="10"/>
      <c r="H28" s="10"/>
    </row>
    <row r="29" spans="1:8" ht="12.75">
      <c r="A29" s="3" t="s">
        <v>68</v>
      </c>
      <c r="B29" s="8"/>
      <c r="C29" s="8"/>
      <c r="D29" s="8">
        <f>SUM(B29:C29)</f>
        <v>0</v>
      </c>
      <c r="G29" s="10"/>
      <c r="H29" s="10"/>
    </row>
    <row r="30" spans="1:13" ht="12.75">
      <c r="A30" s="3" t="s">
        <v>12</v>
      </c>
      <c r="B30" s="8">
        <v>0</v>
      </c>
      <c r="C30" s="8"/>
      <c r="D30" s="8">
        <v>0</v>
      </c>
      <c r="G30" s="10"/>
      <c r="H30" s="8"/>
      <c r="K30" s="10"/>
      <c r="M30" s="10"/>
    </row>
    <row r="31" spans="1:8" ht="12.75">
      <c r="A31" s="3"/>
      <c r="B31" s="8"/>
      <c r="C31" s="8"/>
      <c r="D31" s="8"/>
      <c r="G31" s="10"/>
      <c r="H31" s="10"/>
    </row>
    <row r="32" spans="1:14" ht="12.75">
      <c r="A32" s="2" t="s">
        <v>2</v>
      </c>
      <c r="B32" s="12">
        <f>+B34</f>
        <v>450000</v>
      </c>
      <c r="C32" s="12">
        <f>C34+C38</f>
        <v>0</v>
      </c>
      <c r="D32" s="8">
        <f>SUM(B32:C32)</f>
        <v>450000</v>
      </c>
      <c r="G32" s="10"/>
      <c r="H32" s="10"/>
      <c r="I32" s="10"/>
      <c r="J32" s="10"/>
      <c r="K32" s="10"/>
      <c r="L32" s="10"/>
      <c r="M32" s="10"/>
      <c r="N32" s="10"/>
    </row>
    <row r="33" spans="1:8" ht="12.75">
      <c r="A33" s="3"/>
      <c r="B33" s="8"/>
      <c r="C33" s="8"/>
      <c r="D33" s="8"/>
      <c r="H33" s="10"/>
    </row>
    <row r="34" spans="1:8" ht="12.75">
      <c r="A34" s="3" t="s">
        <v>13</v>
      </c>
      <c r="B34" s="8">
        <f>SUM(B35:B38)</f>
        <v>450000</v>
      </c>
      <c r="C34" s="8">
        <f>C35</f>
        <v>0</v>
      </c>
      <c r="D34" s="8">
        <f aca="true" t="shared" si="1" ref="D34:D39">SUM(B34:C34)</f>
        <v>450000</v>
      </c>
      <c r="H34" s="8"/>
    </row>
    <row r="35" spans="1:8" ht="12.75">
      <c r="A35" s="3" t="s">
        <v>14</v>
      </c>
      <c r="B35" s="8">
        <v>450000</v>
      </c>
      <c r="C35" s="8">
        <f>C36+C37</f>
        <v>0</v>
      </c>
      <c r="D35" s="8">
        <f t="shared" si="1"/>
        <v>450000</v>
      </c>
      <c r="H35" s="10"/>
    </row>
    <row r="36" spans="1:8" ht="12.75">
      <c r="A36" s="3" t="s">
        <v>80</v>
      </c>
      <c r="B36" s="8"/>
      <c r="C36" s="8"/>
      <c r="D36" s="8">
        <f t="shared" si="1"/>
        <v>0</v>
      </c>
      <c r="H36" s="10"/>
    </row>
    <row r="37" spans="1:8" ht="12.75">
      <c r="A37" s="3"/>
      <c r="B37" s="8"/>
      <c r="C37" s="8"/>
      <c r="D37" s="8">
        <f t="shared" si="1"/>
        <v>0</v>
      </c>
      <c r="H37" s="10"/>
    </row>
    <row r="38" spans="1:8" ht="12.75">
      <c r="A38" s="3" t="s">
        <v>15</v>
      </c>
      <c r="B38" s="8">
        <f>SUM(B39:B39)</f>
        <v>0</v>
      </c>
      <c r="C38" s="8"/>
      <c r="D38" s="8">
        <f t="shared" si="1"/>
        <v>0</v>
      </c>
      <c r="H38" s="10"/>
    </row>
    <row r="39" spans="1:8" ht="12.75">
      <c r="A39" s="3"/>
      <c r="B39" s="8"/>
      <c r="C39" s="8"/>
      <c r="D39" s="8">
        <f t="shared" si="1"/>
        <v>0</v>
      </c>
      <c r="H39" s="10"/>
    </row>
    <row r="40" spans="1:8" ht="12.75">
      <c r="A40" s="3" t="s">
        <v>16</v>
      </c>
      <c r="B40" s="8">
        <v>0</v>
      </c>
      <c r="C40" s="8"/>
      <c r="D40" s="8">
        <v>0</v>
      </c>
      <c r="H40" s="10"/>
    </row>
    <row r="41" spans="1:8" ht="12.75">
      <c r="A41" s="3"/>
      <c r="B41" s="8"/>
      <c r="C41" s="8"/>
      <c r="D41" s="8"/>
      <c r="H41" s="10"/>
    </row>
    <row r="42" spans="1:8" ht="12.75">
      <c r="A42" s="3" t="s">
        <v>18</v>
      </c>
      <c r="B42" s="8">
        <v>0</v>
      </c>
      <c r="C42" s="8"/>
      <c r="D42" s="8">
        <v>0</v>
      </c>
      <c r="H42" s="10"/>
    </row>
    <row r="43" spans="1:8" ht="12.75">
      <c r="A43" s="3" t="s">
        <v>19</v>
      </c>
      <c r="B43" s="8"/>
      <c r="C43" s="8"/>
      <c r="D43" s="8"/>
      <c r="H43" s="10"/>
    </row>
    <row r="44" spans="1:8" ht="12.75">
      <c r="A44" s="3"/>
      <c r="B44" s="8"/>
      <c r="C44" s="8"/>
      <c r="D44" s="8"/>
      <c r="H44" s="10"/>
    </row>
    <row r="45" spans="2:8" ht="12.75">
      <c r="B45" s="10"/>
      <c r="C45" s="10"/>
      <c r="D45" s="10"/>
      <c r="H45" s="10"/>
    </row>
    <row r="46" spans="2:8" ht="12.75">
      <c r="B46" s="10"/>
      <c r="C46" s="10"/>
      <c r="D46" s="10"/>
      <c r="H46" s="10"/>
    </row>
    <row r="47" spans="2:8" ht="12.75">
      <c r="B47" s="10"/>
      <c r="C47" s="10"/>
      <c r="D47" s="10"/>
      <c r="H47" s="10"/>
    </row>
    <row r="48" spans="2:8" ht="12.75">
      <c r="B48" s="10"/>
      <c r="C48" s="10"/>
      <c r="D48" s="10"/>
      <c r="H48" s="10"/>
    </row>
    <row r="49" spans="2:8" ht="12.75">
      <c r="B49" s="10"/>
      <c r="C49" s="10"/>
      <c r="D49" s="10"/>
      <c r="H49" s="10"/>
    </row>
    <row r="50" ht="12.75">
      <c r="H50" s="10"/>
    </row>
    <row r="51" ht="12.75">
      <c r="H51" s="10"/>
    </row>
    <row r="52" ht="12.75">
      <c r="H52" s="10"/>
    </row>
    <row r="53" spans="7:8" ht="12.75">
      <c r="G53" s="12"/>
      <c r="H53" s="10"/>
    </row>
    <row r="54" ht="12.75">
      <c r="H54" s="10"/>
    </row>
    <row r="55" ht="12.75">
      <c r="H55" s="10"/>
    </row>
    <row r="56" ht="12.75">
      <c r="H56" s="10"/>
    </row>
    <row r="57" ht="12.75">
      <c r="H57" s="10"/>
    </row>
    <row r="58" ht="12.75">
      <c r="H58" s="10"/>
    </row>
    <row r="59" spans="7:8" ht="12.75">
      <c r="G59" s="12"/>
      <c r="H59" s="10"/>
    </row>
    <row r="60" ht="12.75">
      <c r="H60" s="10"/>
    </row>
    <row r="61" ht="12.75">
      <c r="H61" s="10"/>
    </row>
    <row r="62" ht="12.75">
      <c r="H62" s="10"/>
    </row>
    <row r="63" ht="12.75">
      <c r="H63" s="10"/>
    </row>
    <row r="64" ht="12.75">
      <c r="H64" s="10"/>
    </row>
    <row r="65" ht="12.75">
      <c r="H65" s="10"/>
    </row>
    <row r="67" ht="12.75">
      <c r="H67" s="10"/>
    </row>
  </sheetData>
  <sheetProtection/>
  <printOptions/>
  <pageMargins left="1.1811023622047245" right="0.3937007874015748" top="1.3779527559055118" bottom="1" header="0" footer="0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22">
      <selection activeCell="A1" sqref="A1:D36"/>
    </sheetView>
  </sheetViews>
  <sheetFormatPr defaultColWidth="11.421875" defaultRowHeight="12.75"/>
  <cols>
    <col min="1" max="1" width="33.7109375" style="0" customWidth="1"/>
    <col min="2" max="2" width="21.00390625" style="0" customWidth="1"/>
    <col min="3" max="4" width="20.7109375" style="0" customWidth="1"/>
  </cols>
  <sheetData>
    <row r="1" ht="12.75">
      <c r="A1" s="3" t="s">
        <v>96</v>
      </c>
    </row>
    <row r="3" ht="12.75">
      <c r="A3" s="15" t="s">
        <v>35</v>
      </c>
    </row>
    <row r="4" ht="12.75">
      <c r="A4" s="15"/>
    </row>
    <row r="5" ht="12.75">
      <c r="B5" t="s">
        <v>28</v>
      </c>
    </row>
    <row r="6" ht="12.75">
      <c r="A6" t="s">
        <v>29</v>
      </c>
    </row>
    <row r="7" ht="12.75">
      <c r="A7" t="s">
        <v>33</v>
      </c>
    </row>
    <row r="9" ht="13.5" thickBot="1"/>
    <row r="10" spans="1:4" ht="14.25" thickBot="1" thickTop="1">
      <c r="A10" s="4" t="s">
        <v>3</v>
      </c>
      <c r="B10" s="5" t="s">
        <v>4</v>
      </c>
      <c r="C10" s="5" t="s">
        <v>5</v>
      </c>
      <c r="D10" s="6" t="s">
        <v>6</v>
      </c>
    </row>
    <row r="11" spans="1:4" ht="13.5" thickTop="1">
      <c r="A11" s="3"/>
      <c r="B11" s="3"/>
      <c r="C11" s="3"/>
      <c r="D11" s="3"/>
    </row>
    <row r="12" spans="1:4" ht="15">
      <c r="A12" s="13" t="s">
        <v>0</v>
      </c>
      <c r="B12" s="14">
        <f>+B14+B26</f>
        <v>4511200</v>
      </c>
      <c r="C12" s="14">
        <f>+C14+C26</f>
        <v>0</v>
      </c>
      <c r="D12" s="14">
        <f>SUM(B12:C12)</f>
        <v>4511200</v>
      </c>
    </row>
    <row r="13" spans="1:4" ht="12.75">
      <c r="A13" s="3"/>
      <c r="B13" s="8"/>
      <c r="C13" s="8"/>
      <c r="D13" s="8"/>
    </row>
    <row r="14" spans="1:5" ht="12.75">
      <c r="A14" s="2" t="s">
        <v>1</v>
      </c>
      <c r="B14" s="12">
        <f>+B16+B20+B22+B24</f>
        <v>4361200</v>
      </c>
      <c r="C14" s="12">
        <v>0</v>
      </c>
      <c r="D14" s="12">
        <f>SUM(B14:C14)</f>
        <v>4361200</v>
      </c>
      <c r="E14" s="3"/>
    </row>
    <row r="15" spans="1:5" ht="12.75">
      <c r="A15" s="3"/>
      <c r="B15" s="56"/>
      <c r="C15" s="8"/>
      <c r="D15" s="8"/>
      <c r="E15" s="3"/>
    </row>
    <row r="16" spans="1:5" ht="12.75">
      <c r="A16" s="3" t="s">
        <v>7</v>
      </c>
      <c r="B16" s="8">
        <f>SUM(B17:B18)</f>
        <v>4361200</v>
      </c>
      <c r="C16" s="8"/>
      <c r="D16" s="8">
        <f>SUM(B16:C16)</f>
        <v>4361200</v>
      </c>
      <c r="E16" s="3"/>
    </row>
    <row r="17" spans="1:5" ht="12.75">
      <c r="A17" s="3" t="s">
        <v>8</v>
      </c>
      <c r="B17" s="56">
        <f>'Cuadro 14'!L16</f>
        <v>0</v>
      </c>
      <c r="C17" s="8"/>
      <c r="D17" s="8">
        <f>SUM(B17:C17)</f>
        <v>0</v>
      </c>
      <c r="E17" s="3"/>
    </row>
    <row r="18" spans="1:5" ht="12.75">
      <c r="A18" s="3" t="s">
        <v>9</v>
      </c>
      <c r="B18" s="8">
        <f>(3051000*1.2)+700000</f>
        <v>4361200</v>
      </c>
      <c r="C18" s="8"/>
      <c r="D18" s="8">
        <f>SUM(B18:C18)</f>
        <v>4361200</v>
      </c>
      <c r="E18" s="3"/>
    </row>
    <row r="19" spans="1:5" ht="12.75">
      <c r="A19" s="3"/>
      <c r="B19" s="8"/>
      <c r="C19" s="8"/>
      <c r="D19" s="8"/>
      <c r="E19" s="3"/>
    </row>
    <row r="20" spans="1:5" ht="12.75">
      <c r="A20" s="3" t="s">
        <v>10</v>
      </c>
      <c r="B20" s="8">
        <v>0</v>
      </c>
      <c r="C20" s="8"/>
      <c r="D20" s="8">
        <v>0</v>
      </c>
      <c r="E20" s="3"/>
    </row>
    <row r="21" spans="1:5" ht="12.75">
      <c r="A21" s="3"/>
      <c r="B21" s="8"/>
      <c r="C21" s="8"/>
      <c r="D21" s="8"/>
      <c r="E21" s="3"/>
    </row>
    <row r="22" spans="1:5" ht="12.75">
      <c r="A22" s="3" t="s">
        <v>11</v>
      </c>
      <c r="B22" s="8">
        <v>0</v>
      </c>
      <c r="C22" s="8"/>
      <c r="D22" s="8">
        <v>0</v>
      </c>
      <c r="E22" s="3"/>
    </row>
    <row r="23" spans="1:5" ht="12.75">
      <c r="A23" s="3"/>
      <c r="B23" s="8"/>
      <c r="C23" s="8"/>
      <c r="D23" s="8"/>
      <c r="E23" s="3"/>
    </row>
    <row r="24" spans="1:5" ht="12.75">
      <c r="A24" s="3" t="s">
        <v>12</v>
      </c>
      <c r="B24" s="8">
        <v>0</v>
      </c>
      <c r="C24" s="8"/>
      <c r="D24" s="8">
        <v>0</v>
      </c>
      <c r="E24" s="3"/>
    </row>
    <row r="25" spans="1:5" ht="12.75">
      <c r="A25" s="3"/>
      <c r="B25" s="8"/>
      <c r="C25" s="8"/>
      <c r="D25" s="8"/>
      <c r="E25" s="3"/>
    </row>
    <row r="26" spans="1:5" ht="12.75">
      <c r="A26" s="2" t="s">
        <v>2</v>
      </c>
      <c r="B26" s="12">
        <f>+B28+B32+B34</f>
        <v>150000</v>
      </c>
      <c r="C26" s="12">
        <f>+C28+C32+C34</f>
        <v>0</v>
      </c>
      <c r="D26" s="12">
        <f>SUM(B26:C26)</f>
        <v>150000</v>
      </c>
      <c r="E26" s="3"/>
    </row>
    <row r="27" spans="1:5" ht="12.75">
      <c r="A27" s="3"/>
      <c r="B27" s="8"/>
      <c r="C27" s="8"/>
      <c r="D27" s="8"/>
      <c r="E27" s="3"/>
    </row>
    <row r="28" spans="1:5" ht="12.75">
      <c r="A28" s="3" t="s">
        <v>13</v>
      </c>
      <c r="B28" s="8">
        <f>SUM(B29:B30)</f>
        <v>150000</v>
      </c>
      <c r="C28" s="8">
        <f>SUM(C29:C30)</f>
        <v>0</v>
      </c>
      <c r="D28" s="8">
        <f>SUM(B28:C28)</f>
        <v>150000</v>
      </c>
      <c r="E28" s="3"/>
    </row>
    <row r="29" spans="1:5" ht="12.75">
      <c r="A29" s="3" t="s">
        <v>14</v>
      </c>
      <c r="B29" s="8">
        <v>150000</v>
      </c>
      <c r="C29" s="8"/>
      <c r="D29" s="8">
        <f>SUM(B29:C29)</f>
        <v>150000</v>
      </c>
      <c r="E29" s="3"/>
    </row>
    <row r="30" spans="1:5" ht="12.75">
      <c r="A30" s="3"/>
      <c r="B30" s="8"/>
      <c r="C30" s="8"/>
      <c r="D30" s="8"/>
      <c r="E30" s="3"/>
    </row>
    <row r="31" spans="1:5" ht="12.75">
      <c r="A31" s="3"/>
      <c r="B31" s="8"/>
      <c r="C31" s="8"/>
      <c r="D31" s="8"/>
      <c r="E31" s="3"/>
    </row>
    <row r="32" spans="1:5" ht="12.75">
      <c r="A32" s="3" t="s">
        <v>16</v>
      </c>
      <c r="B32" s="8">
        <v>0</v>
      </c>
      <c r="C32" s="8"/>
      <c r="D32" s="8">
        <v>0</v>
      </c>
      <c r="E32" s="3"/>
    </row>
    <row r="33" spans="1:5" ht="12.75">
      <c r="A33" s="3"/>
      <c r="B33" s="8"/>
      <c r="C33" s="8"/>
      <c r="D33" s="8"/>
      <c r="E33" s="3"/>
    </row>
    <row r="34" spans="1:5" ht="12.75">
      <c r="A34" s="3" t="s">
        <v>18</v>
      </c>
      <c r="B34" s="8">
        <v>0</v>
      </c>
      <c r="C34" s="8"/>
      <c r="D34" s="8">
        <v>0</v>
      </c>
      <c r="E34" s="3"/>
    </row>
    <row r="35" spans="1:5" ht="12.75">
      <c r="A35" s="3" t="s">
        <v>19</v>
      </c>
      <c r="B35" s="8"/>
      <c r="C35" s="8"/>
      <c r="D35" s="8"/>
      <c r="E35" s="3"/>
    </row>
    <row r="36" spans="1:5" ht="12.75">
      <c r="A36" s="3"/>
      <c r="B36" s="8"/>
      <c r="C36" s="8"/>
      <c r="D36" s="8"/>
      <c r="E36" s="3"/>
    </row>
    <row r="37" spans="1:5" ht="12.75">
      <c r="A37" s="3"/>
      <c r="B37" s="8"/>
      <c r="C37" s="8"/>
      <c r="D37" s="8"/>
      <c r="E37" s="3"/>
    </row>
    <row r="38" spans="1:5" ht="12.75">
      <c r="A38" s="3"/>
      <c r="B38" s="8"/>
      <c r="C38" s="8"/>
      <c r="D38" s="8"/>
      <c r="E38" s="3"/>
    </row>
  </sheetData>
  <sheetProtection/>
  <printOptions/>
  <pageMargins left="1.1811023622047245" right="0.3937007874015748" top="1.3779527559055118" bottom="1" header="0" footer="0"/>
  <pageSetup fitToHeight="1" fitToWidth="1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1" sqref="A1:D38"/>
    </sheetView>
  </sheetViews>
  <sheetFormatPr defaultColWidth="11.421875" defaultRowHeight="12.75"/>
  <cols>
    <col min="1" max="1" width="32.57421875" style="0" customWidth="1"/>
    <col min="2" max="2" width="20.7109375" style="0" customWidth="1"/>
    <col min="3" max="3" width="19.28125" style="0" customWidth="1"/>
    <col min="4" max="4" width="20.7109375" style="0" customWidth="1"/>
  </cols>
  <sheetData>
    <row r="1" ht="12.75">
      <c r="A1" s="3" t="s">
        <v>96</v>
      </c>
    </row>
    <row r="3" ht="12.75">
      <c r="A3" s="15" t="s">
        <v>36</v>
      </c>
    </row>
    <row r="4" ht="12.75">
      <c r="A4" s="15"/>
    </row>
    <row r="5" ht="12.75">
      <c r="B5" t="s">
        <v>28</v>
      </c>
    </row>
    <row r="6" ht="12.75">
      <c r="A6" t="s">
        <v>29</v>
      </c>
    </row>
    <row r="7" ht="12.75">
      <c r="A7" t="s">
        <v>89</v>
      </c>
    </row>
    <row r="9" ht="13.5" thickBot="1"/>
    <row r="10" spans="1:4" ht="14.25" thickBot="1" thickTop="1">
      <c r="A10" s="4" t="s">
        <v>3</v>
      </c>
      <c r="B10" s="5" t="s">
        <v>4</v>
      </c>
      <c r="C10" s="5" t="s">
        <v>5</v>
      </c>
      <c r="D10" s="6" t="s">
        <v>6</v>
      </c>
    </row>
    <row r="11" spans="1:4" ht="13.5" thickTop="1">
      <c r="A11" s="3"/>
      <c r="B11" s="8"/>
      <c r="C11" s="8"/>
      <c r="D11" s="8"/>
    </row>
    <row r="12" spans="1:4" ht="15">
      <c r="A12" s="13" t="s">
        <v>0</v>
      </c>
      <c r="B12" s="14">
        <f>+B14+B27</f>
        <v>9221600</v>
      </c>
      <c r="C12" s="14">
        <f>+C14+C27</f>
        <v>0</v>
      </c>
      <c r="D12" s="14">
        <f>SUM(B12:C12)</f>
        <v>9221600</v>
      </c>
    </row>
    <row r="13" spans="1:4" ht="12.75">
      <c r="A13" s="3"/>
      <c r="B13" s="8"/>
      <c r="C13" s="8"/>
      <c r="D13" s="8"/>
    </row>
    <row r="14" spans="1:4" ht="12.75">
      <c r="A14" s="2" t="s">
        <v>1</v>
      </c>
      <c r="B14" s="12">
        <f>+B16+B20+B22+B25</f>
        <v>9021600</v>
      </c>
      <c r="C14" s="12">
        <f>+C16+C20+C22+C25</f>
        <v>0</v>
      </c>
      <c r="D14" s="12">
        <f>SUM(B14:C14)</f>
        <v>9021600</v>
      </c>
    </row>
    <row r="15" spans="1:4" ht="12.75">
      <c r="A15" s="3"/>
      <c r="B15" s="56"/>
      <c r="C15" s="56"/>
      <c r="D15" s="8"/>
    </row>
    <row r="16" spans="1:4" ht="12.75">
      <c r="A16" s="3" t="s">
        <v>7</v>
      </c>
      <c r="B16" s="8">
        <f>+B17+B18</f>
        <v>9021600</v>
      </c>
      <c r="C16" s="8">
        <f>+C17+C18</f>
        <v>0</v>
      </c>
      <c r="D16" s="8">
        <f>SUM(B16:C16)</f>
        <v>9021600</v>
      </c>
    </row>
    <row r="17" spans="1:4" ht="12.75">
      <c r="A17" s="3" t="s">
        <v>8</v>
      </c>
      <c r="B17" s="56">
        <f>'Cuadro 14'!L18</f>
        <v>0</v>
      </c>
      <c r="C17" s="8"/>
      <c r="D17" s="8">
        <f>SUM(B17:C17)</f>
        <v>0</v>
      </c>
    </row>
    <row r="18" spans="1:4" ht="12.75">
      <c r="A18" s="3" t="s">
        <v>9</v>
      </c>
      <c r="B18" s="8">
        <f>(5018000*1.2)+3000000</f>
        <v>9021600</v>
      </c>
      <c r="C18" s="8"/>
      <c r="D18" s="8">
        <f>SUM(B18:C18)</f>
        <v>9021600</v>
      </c>
    </row>
    <row r="19" spans="1:4" ht="12.75">
      <c r="A19" s="3"/>
      <c r="B19" s="8"/>
      <c r="C19" s="8"/>
      <c r="D19" s="8"/>
    </row>
    <row r="20" spans="1:4" ht="12.75">
      <c r="A20" s="3" t="s">
        <v>10</v>
      </c>
      <c r="B20" s="8">
        <v>0</v>
      </c>
      <c r="C20" s="8"/>
      <c r="D20" s="8">
        <v>0</v>
      </c>
    </row>
    <row r="21" spans="1:4" ht="12.75">
      <c r="A21" s="3"/>
      <c r="B21" s="8"/>
      <c r="C21" s="8"/>
      <c r="D21" s="8"/>
    </row>
    <row r="22" spans="1:4" ht="12.75">
      <c r="A22" s="3" t="s">
        <v>11</v>
      </c>
      <c r="B22" s="8">
        <f>B23+B24</f>
        <v>0</v>
      </c>
      <c r="C22" s="8">
        <f>C23</f>
        <v>0</v>
      </c>
      <c r="D22" s="8">
        <f>SUM(B22:C22)</f>
        <v>0</v>
      </c>
    </row>
    <row r="23" spans="1:4" ht="12.75">
      <c r="A23" s="3"/>
      <c r="B23" s="8"/>
      <c r="C23" s="8"/>
      <c r="D23" s="8">
        <f>SUM(B23:C23)</f>
        <v>0</v>
      </c>
    </row>
    <row r="24" spans="1:4" ht="12.75">
      <c r="A24" s="3"/>
      <c r="B24" s="8"/>
      <c r="C24" s="8"/>
      <c r="D24" s="8"/>
    </row>
    <row r="25" spans="1:4" ht="12.75">
      <c r="A25" s="3" t="s">
        <v>12</v>
      </c>
      <c r="B25" s="8">
        <v>0</v>
      </c>
      <c r="C25" s="8"/>
      <c r="D25" s="8">
        <v>0</v>
      </c>
    </row>
    <row r="26" spans="1:4" ht="12.75">
      <c r="A26" s="3"/>
      <c r="B26" s="8"/>
      <c r="C26" s="8"/>
      <c r="D26" s="8"/>
    </row>
    <row r="27" spans="1:4" ht="12.75">
      <c r="A27" s="2" t="s">
        <v>2</v>
      </c>
      <c r="B27" s="12">
        <f>+B29</f>
        <v>200000</v>
      </c>
      <c r="C27" s="12">
        <v>0</v>
      </c>
      <c r="D27" s="8">
        <f>SUM(B27:C27)</f>
        <v>200000</v>
      </c>
    </row>
    <row r="28" spans="1:4" ht="12.75">
      <c r="A28" s="3"/>
      <c r="B28" s="8"/>
      <c r="C28" s="8"/>
      <c r="D28" s="8"/>
    </row>
    <row r="29" spans="1:4" ht="12.75">
      <c r="A29" s="3" t="s">
        <v>13</v>
      </c>
      <c r="B29" s="8">
        <f>SUM(B30:B31)</f>
        <v>200000</v>
      </c>
      <c r="C29" s="8"/>
      <c r="D29" s="8">
        <f>SUM(B29:C29)</f>
        <v>200000</v>
      </c>
    </row>
    <row r="30" spans="1:4" ht="12.75">
      <c r="A30" s="3" t="s">
        <v>14</v>
      </c>
      <c r="B30" s="8">
        <v>200000</v>
      </c>
      <c r="C30" s="8"/>
      <c r="D30" s="8">
        <f>SUM(B30:C30)</f>
        <v>200000</v>
      </c>
    </row>
    <row r="31" spans="1:4" ht="12.75">
      <c r="A31" s="3" t="s">
        <v>15</v>
      </c>
      <c r="B31" s="8"/>
      <c r="C31" s="8"/>
      <c r="D31" s="8">
        <f>SUM(B31:C31)</f>
        <v>0</v>
      </c>
    </row>
    <row r="32" spans="1:4" ht="12.75">
      <c r="A32" s="35"/>
      <c r="B32" s="8"/>
      <c r="C32" s="8"/>
      <c r="D32" s="8"/>
    </row>
    <row r="33" spans="1:4" ht="12.75">
      <c r="A33" s="3" t="s">
        <v>16</v>
      </c>
      <c r="B33" s="8">
        <v>0</v>
      </c>
      <c r="C33" s="8"/>
      <c r="D33" s="8">
        <v>0</v>
      </c>
    </row>
    <row r="34" spans="1:4" ht="12.75">
      <c r="A34" s="3"/>
      <c r="B34" s="8"/>
      <c r="C34" s="8"/>
      <c r="D34" s="8"/>
    </row>
    <row r="35" spans="1:4" ht="12.75">
      <c r="A35" s="3"/>
      <c r="B35" s="8"/>
      <c r="C35" s="8"/>
      <c r="D35" s="8"/>
    </row>
    <row r="36" spans="1:4" ht="12.75">
      <c r="A36" s="3" t="s">
        <v>18</v>
      </c>
      <c r="B36" s="8">
        <v>0</v>
      </c>
      <c r="C36" s="8"/>
      <c r="D36" s="8">
        <v>0</v>
      </c>
    </row>
    <row r="37" spans="1:4" ht="12.75">
      <c r="A37" s="3" t="s">
        <v>19</v>
      </c>
      <c r="B37" s="8"/>
      <c r="C37" s="8"/>
      <c r="D37" s="8"/>
    </row>
    <row r="38" spans="1:4" ht="12.75">
      <c r="A38" s="3"/>
      <c r="B38" s="8"/>
      <c r="C38" s="8"/>
      <c r="D38" s="8"/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spans="2:4" ht="12.75">
      <c r="B41" s="10"/>
      <c r="C41" s="10"/>
      <c r="D41" s="10"/>
    </row>
    <row r="42" spans="2:4" ht="12.75">
      <c r="B42" s="10"/>
      <c r="C42" s="10"/>
      <c r="D42" s="10"/>
    </row>
  </sheetData>
  <sheetProtection/>
  <printOptions/>
  <pageMargins left="1.3779527559055118" right="0.3937007874015748" top="1.3779527559055118" bottom="1" header="0" footer="0"/>
  <pageSetup fitToHeight="1" fitToWidth="1"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1">
      <selection activeCell="A1" sqref="A1:D56"/>
    </sheetView>
  </sheetViews>
  <sheetFormatPr defaultColWidth="11.421875" defaultRowHeight="12.75"/>
  <cols>
    <col min="1" max="1" width="33.8515625" style="0" customWidth="1"/>
    <col min="2" max="4" width="20.7109375" style="0" customWidth="1"/>
  </cols>
  <sheetData>
    <row r="1" ht="12.75">
      <c r="A1" s="3" t="s">
        <v>96</v>
      </c>
    </row>
    <row r="3" ht="12.75">
      <c r="A3" s="15" t="s">
        <v>69</v>
      </c>
    </row>
    <row r="4" ht="12.75">
      <c r="A4" s="15"/>
    </row>
    <row r="5" ht="12.75">
      <c r="B5" t="s">
        <v>28</v>
      </c>
    </row>
    <row r="6" ht="12.75">
      <c r="A6" t="s">
        <v>29</v>
      </c>
    </row>
    <row r="7" ht="12.75">
      <c r="A7" t="s">
        <v>34</v>
      </c>
    </row>
    <row r="9" ht="13.5" thickBot="1"/>
    <row r="10" spans="1:4" ht="14.25" thickBot="1" thickTop="1">
      <c r="A10" s="4" t="s">
        <v>3</v>
      </c>
      <c r="B10" s="5" t="s">
        <v>4</v>
      </c>
      <c r="C10" s="5" t="s">
        <v>5</v>
      </c>
      <c r="D10" s="6" t="s">
        <v>6</v>
      </c>
    </row>
    <row r="11" spans="1:4" ht="13.5" thickTop="1">
      <c r="A11" s="3"/>
      <c r="B11" s="8"/>
      <c r="C11" s="8"/>
      <c r="D11" s="8"/>
    </row>
    <row r="12" spans="1:4" ht="15">
      <c r="A12" s="13" t="s">
        <v>0</v>
      </c>
      <c r="B12" s="14">
        <f>+B14+B26</f>
        <v>28886000</v>
      </c>
      <c r="C12" s="14">
        <f>+C14+C26</f>
        <v>9604315.49</v>
      </c>
      <c r="D12" s="14">
        <f>SUM(B12:C12)</f>
        <v>38490315.49</v>
      </c>
    </row>
    <row r="13" spans="1:4" ht="12.75">
      <c r="A13" s="3"/>
      <c r="B13" s="8"/>
      <c r="C13" s="8"/>
      <c r="D13" s="8"/>
    </row>
    <row r="14" spans="1:4" ht="12.75">
      <c r="A14" s="2" t="s">
        <v>1</v>
      </c>
      <c r="B14" s="12">
        <f>+B16</f>
        <v>20716000</v>
      </c>
      <c r="C14" s="12">
        <f>+C16</f>
        <v>0</v>
      </c>
      <c r="D14" s="12">
        <f>SUM(B14:C14)</f>
        <v>20716000</v>
      </c>
    </row>
    <row r="15" spans="1:4" ht="12.75">
      <c r="A15" s="3"/>
      <c r="B15" s="56"/>
      <c r="C15" s="8"/>
      <c r="D15" s="8"/>
    </row>
    <row r="16" spans="1:4" ht="12.75">
      <c r="A16" s="3" t="s">
        <v>7</v>
      </c>
      <c r="B16" s="8">
        <f>SUM(B17:B18)</f>
        <v>20716000</v>
      </c>
      <c r="C16" s="8">
        <f>+C17+C18</f>
        <v>0</v>
      </c>
      <c r="D16" s="8">
        <f>SUM(B16:C16)</f>
        <v>20716000</v>
      </c>
    </row>
    <row r="17" spans="1:4" ht="12.75">
      <c r="A17" s="3" t="s">
        <v>8</v>
      </c>
      <c r="B17" s="56">
        <f>'Cuadro 14'!L17</f>
        <v>0</v>
      </c>
      <c r="C17" s="8"/>
      <c r="D17" s="8">
        <f>SUM(B17:C17)</f>
        <v>0</v>
      </c>
    </row>
    <row r="18" spans="1:4" ht="12.75">
      <c r="A18" s="3" t="s">
        <v>9</v>
      </c>
      <c r="B18" s="8">
        <f>(13930000*1.2)+4000000</f>
        <v>20716000</v>
      </c>
      <c r="C18" s="8"/>
      <c r="D18" s="8">
        <f>SUM(B18:C18)</f>
        <v>20716000</v>
      </c>
    </row>
    <row r="19" spans="1:4" ht="12.75">
      <c r="A19" s="3"/>
      <c r="B19" s="8"/>
      <c r="C19" s="8"/>
      <c r="D19" s="8"/>
    </row>
    <row r="20" spans="1:4" ht="12.75">
      <c r="A20" s="3" t="s">
        <v>10</v>
      </c>
      <c r="B20" s="8">
        <v>0</v>
      </c>
      <c r="C20" s="8"/>
      <c r="D20" s="8">
        <v>0</v>
      </c>
    </row>
    <row r="21" spans="1:4" ht="12.75">
      <c r="A21" s="3"/>
      <c r="B21" s="8"/>
      <c r="C21" s="8"/>
      <c r="D21" s="8"/>
    </row>
    <row r="22" spans="1:4" ht="12.75">
      <c r="A22" s="3" t="s">
        <v>11</v>
      </c>
      <c r="B22" s="8">
        <v>0</v>
      </c>
      <c r="C22" s="8"/>
      <c r="D22" s="8">
        <v>0</v>
      </c>
    </row>
    <row r="23" spans="1:4" ht="12.75">
      <c r="A23" s="3"/>
      <c r="B23" s="8"/>
      <c r="C23" s="8"/>
      <c r="D23" s="8"/>
    </row>
    <row r="24" spans="1:4" ht="12.75">
      <c r="A24" s="3" t="s">
        <v>12</v>
      </c>
      <c r="B24" s="8">
        <v>0</v>
      </c>
      <c r="C24" s="8"/>
      <c r="D24" s="8">
        <v>0</v>
      </c>
    </row>
    <row r="25" spans="1:4" ht="12.75">
      <c r="A25" s="3"/>
      <c r="B25" s="8"/>
      <c r="C25" s="8"/>
      <c r="D25" s="8"/>
    </row>
    <row r="26" spans="1:4" ht="12.75">
      <c r="A26" s="2" t="s">
        <v>2</v>
      </c>
      <c r="B26" s="12">
        <f>+B28</f>
        <v>8170000</v>
      </c>
      <c r="C26" s="12">
        <f>+C28</f>
        <v>9604315.49</v>
      </c>
      <c r="D26" s="12">
        <f>SUM(B26:C26)</f>
        <v>17774315.490000002</v>
      </c>
    </row>
    <row r="27" spans="1:4" ht="12.75">
      <c r="A27" s="3"/>
      <c r="B27" s="8"/>
      <c r="C27" s="8"/>
      <c r="D27" s="8"/>
    </row>
    <row r="28" spans="1:4" ht="12.75">
      <c r="A28" s="3" t="s">
        <v>13</v>
      </c>
      <c r="B28" s="8">
        <f>+B29+B34</f>
        <v>8170000</v>
      </c>
      <c r="C28" s="8">
        <f>+C29+C34</f>
        <v>9604315.49</v>
      </c>
      <c r="D28" s="8">
        <f aca="true" t="shared" si="0" ref="D28:D41">SUM(B28:C28)</f>
        <v>17774315.490000002</v>
      </c>
    </row>
    <row r="29" spans="1:4" ht="12.75">
      <c r="A29" s="3" t="s">
        <v>14</v>
      </c>
      <c r="B29" s="8">
        <f>B30</f>
        <v>150000</v>
      </c>
      <c r="C29" s="8">
        <f>SUM(C30:C32)</f>
        <v>3437302.11</v>
      </c>
      <c r="D29" s="8">
        <f t="shared" si="0"/>
        <v>3587302.11</v>
      </c>
    </row>
    <row r="30" spans="1:4" ht="12.75">
      <c r="A30" s="3" t="s">
        <v>75</v>
      </c>
      <c r="B30" s="8">
        <v>150000</v>
      </c>
      <c r="C30" s="8">
        <v>200000</v>
      </c>
      <c r="D30" s="8">
        <f t="shared" si="0"/>
        <v>350000</v>
      </c>
    </row>
    <row r="31" spans="1:4" ht="12.75">
      <c r="A31" s="3" t="s">
        <v>98</v>
      </c>
      <c r="B31" s="8"/>
      <c r="C31" s="8">
        <v>1743162.68</v>
      </c>
      <c r="D31" s="8">
        <f t="shared" si="0"/>
        <v>1743162.68</v>
      </c>
    </row>
    <row r="32" spans="1:4" ht="12.75">
      <c r="A32" s="3" t="s">
        <v>99</v>
      </c>
      <c r="B32" s="8"/>
      <c r="C32" s="8">
        <v>1494139.43</v>
      </c>
      <c r="D32" s="8">
        <f t="shared" si="0"/>
        <v>1494139.43</v>
      </c>
    </row>
    <row r="33" spans="1:4" ht="12.75">
      <c r="A33" s="3"/>
      <c r="B33" s="8"/>
      <c r="C33" s="8"/>
      <c r="D33" s="8"/>
    </row>
    <row r="34" spans="1:4" ht="12.75">
      <c r="A34" s="3" t="s">
        <v>15</v>
      </c>
      <c r="B34" s="8">
        <f>SUM(B35:B49)</f>
        <v>8020000</v>
      </c>
      <c r="C34" s="8">
        <f>SUM(C35:C49)</f>
        <v>6167013.38</v>
      </c>
      <c r="D34" s="8">
        <f t="shared" si="0"/>
        <v>14187013.379999999</v>
      </c>
    </row>
    <row r="35" spans="1:4" ht="12.75">
      <c r="A35" s="3" t="s">
        <v>82</v>
      </c>
      <c r="B35" s="8">
        <v>1500000</v>
      </c>
      <c r="C35" s="8"/>
      <c r="D35" s="8">
        <f t="shared" si="0"/>
        <v>1500000</v>
      </c>
    </row>
    <row r="36" spans="1:4" ht="12.75">
      <c r="A36" s="3" t="s">
        <v>86</v>
      </c>
      <c r="B36" s="8"/>
      <c r="C36" s="8">
        <v>3020000</v>
      </c>
      <c r="D36" s="8">
        <f t="shared" si="0"/>
        <v>3020000</v>
      </c>
    </row>
    <row r="37" spans="1:4" ht="12.75">
      <c r="A37" s="3" t="s">
        <v>95</v>
      </c>
      <c r="B37" s="8"/>
      <c r="C37" s="8">
        <v>1847013.38</v>
      </c>
      <c r="D37" s="8">
        <f t="shared" si="0"/>
        <v>1847013.38</v>
      </c>
    </row>
    <row r="38" spans="1:4" ht="12.75">
      <c r="A38" s="3" t="s">
        <v>87</v>
      </c>
      <c r="B38" s="8"/>
      <c r="C38" s="8">
        <v>1300000</v>
      </c>
      <c r="D38" s="8">
        <f t="shared" si="0"/>
        <v>1300000</v>
      </c>
    </row>
    <row r="39" spans="1:4" ht="12.75">
      <c r="A39" s="3" t="s">
        <v>84</v>
      </c>
      <c r="B39" s="8"/>
      <c r="C39" s="8">
        <v>0</v>
      </c>
      <c r="D39" s="8">
        <f t="shared" si="0"/>
        <v>0</v>
      </c>
    </row>
    <row r="40" spans="1:4" ht="12.75">
      <c r="A40" s="3" t="s">
        <v>83</v>
      </c>
      <c r="B40" s="8">
        <v>1500000</v>
      </c>
      <c r="C40" s="8"/>
      <c r="D40" s="8">
        <f t="shared" si="0"/>
        <v>1500000</v>
      </c>
    </row>
    <row r="41" spans="1:4" ht="12.75">
      <c r="A41" s="3" t="s">
        <v>85</v>
      </c>
      <c r="B41" s="8"/>
      <c r="C41" s="8">
        <v>0</v>
      </c>
      <c r="D41" s="8">
        <f t="shared" si="0"/>
        <v>0</v>
      </c>
    </row>
    <row r="42" spans="1:4" ht="12.75">
      <c r="A42" s="3" t="s">
        <v>65</v>
      </c>
      <c r="B42" s="8">
        <v>750000</v>
      </c>
      <c r="C42" s="8"/>
      <c r="D42" s="8">
        <f aca="true" t="shared" si="1" ref="D42:D49">SUM(B42:C42)</f>
        <v>750000</v>
      </c>
    </row>
    <row r="43" spans="1:4" ht="12.75">
      <c r="A43" s="3" t="s">
        <v>66</v>
      </c>
      <c r="B43" s="8">
        <v>530000</v>
      </c>
      <c r="C43" s="8"/>
      <c r="D43" s="8">
        <f t="shared" si="1"/>
        <v>530000</v>
      </c>
    </row>
    <row r="44" spans="1:4" ht="12.75">
      <c r="A44" s="3" t="s">
        <v>67</v>
      </c>
      <c r="B44" s="8">
        <v>800000</v>
      </c>
      <c r="C44" s="8"/>
      <c r="D44" s="8">
        <f t="shared" si="1"/>
        <v>800000</v>
      </c>
    </row>
    <row r="45" spans="1:4" ht="12.75">
      <c r="A45" s="3" t="s">
        <v>53</v>
      </c>
      <c r="B45" s="8">
        <v>550000</v>
      </c>
      <c r="C45" s="8"/>
      <c r="D45" s="8">
        <f t="shared" si="1"/>
        <v>550000</v>
      </c>
    </row>
    <row r="46" spans="1:4" ht="12.75">
      <c r="A46" s="3" t="s">
        <v>25</v>
      </c>
      <c r="B46" s="8">
        <v>540000</v>
      </c>
      <c r="C46" s="8"/>
      <c r="D46" s="8">
        <f t="shared" si="1"/>
        <v>540000</v>
      </c>
    </row>
    <row r="47" spans="1:4" ht="12.75">
      <c r="A47" s="3" t="s">
        <v>62</v>
      </c>
      <c r="B47" s="8">
        <v>1500000</v>
      </c>
      <c r="C47" s="8"/>
      <c r="D47" s="8">
        <f t="shared" si="1"/>
        <v>1500000</v>
      </c>
    </row>
    <row r="48" spans="1:4" ht="12.75">
      <c r="A48" s="3" t="s">
        <v>78</v>
      </c>
      <c r="B48" s="8"/>
      <c r="C48" s="8"/>
      <c r="D48" s="8">
        <f t="shared" si="1"/>
        <v>0</v>
      </c>
    </row>
    <row r="49" spans="1:4" ht="12.75">
      <c r="A49" s="3" t="s">
        <v>74</v>
      </c>
      <c r="B49" s="8">
        <v>350000</v>
      </c>
      <c r="C49" s="8"/>
      <c r="D49" s="8">
        <f t="shared" si="1"/>
        <v>350000</v>
      </c>
    </row>
    <row r="50" spans="1:4" ht="12.75">
      <c r="A50" s="3"/>
      <c r="B50" s="3"/>
      <c r="C50" s="3"/>
      <c r="D50" s="3"/>
    </row>
    <row r="51" spans="1:4" ht="12.75">
      <c r="A51" s="3" t="s">
        <v>16</v>
      </c>
      <c r="B51" s="8">
        <v>0</v>
      </c>
      <c r="C51" s="8"/>
      <c r="D51" s="8">
        <v>0</v>
      </c>
    </row>
    <row r="52" spans="1:4" ht="12.75">
      <c r="A52" s="3"/>
      <c r="B52" s="8"/>
      <c r="C52" s="8"/>
      <c r="D52" s="8"/>
    </row>
    <row r="53" spans="1:4" ht="12.75">
      <c r="A53" s="3"/>
      <c r="B53" s="8"/>
      <c r="C53" s="8"/>
      <c r="D53" s="8"/>
    </row>
    <row r="54" spans="1:4" ht="12.75">
      <c r="A54" s="3" t="s">
        <v>18</v>
      </c>
      <c r="B54" s="8">
        <v>0</v>
      </c>
      <c r="C54" s="8"/>
      <c r="D54" s="8">
        <v>0</v>
      </c>
    </row>
    <row r="55" spans="1:4" ht="12.75">
      <c r="A55" s="3" t="s">
        <v>19</v>
      </c>
      <c r="B55" s="8"/>
      <c r="C55" s="8"/>
      <c r="D55" s="8"/>
    </row>
    <row r="56" spans="2:4" ht="12.75">
      <c r="B56" s="10"/>
      <c r="C56" s="10"/>
      <c r="D56" s="10"/>
    </row>
    <row r="57" spans="2:4" ht="12.75">
      <c r="B57" s="10"/>
      <c r="C57" s="10"/>
      <c r="D57" s="10"/>
    </row>
    <row r="58" spans="2:4" ht="12.75">
      <c r="B58" s="10"/>
      <c r="C58" s="10"/>
      <c r="D58" s="10"/>
    </row>
  </sheetData>
  <sheetProtection/>
  <printOptions/>
  <pageMargins left="1.1811023622047245" right="0.3937007874015748" top="1.3779527559055118" bottom="1" header="0" footer="0"/>
  <pageSetup fitToHeight="1" fitToWidth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zoomScalePageLayoutView="0" workbookViewId="0" topLeftCell="A1">
      <selection activeCell="F52" sqref="F52:J94"/>
    </sheetView>
  </sheetViews>
  <sheetFormatPr defaultColWidth="11.421875" defaultRowHeight="12.75"/>
  <cols>
    <col min="1" max="1" width="32.421875" style="60" customWidth="1"/>
    <col min="2" max="2" width="20.7109375" style="60" customWidth="1"/>
    <col min="3" max="3" width="20.00390625" style="60" customWidth="1"/>
    <col min="4" max="4" width="20.7109375" style="60" customWidth="1"/>
    <col min="5" max="5" width="11.421875" style="60" customWidth="1"/>
    <col min="6" max="6" width="13.421875" style="60" customWidth="1"/>
    <col min="7" max="7" width="11.421875" style="60" customWidth="1"/>
    <col min="8" max="8" width="11.7109375" style="60" bestFit="1" customWidth="1"/>
    <col min="9" max="9" width="12.57421875" style="60" customWidth="1"/>
    <col min="10" max="16384" width="11.421875" style="60" customWidth="1"/>
  </cols>
  <sheetData>
    <row r="1" ht="12.75">
      <c r="A1" s="59" t="s">
        <v>96</v>
      </c>
    </row>
    <row r="3" ht="12.75">
      <c r="A3" s="61" t="s">
        <v>37</v>
      </c>
    </row>
    <row r="4" ht="12.75">
      <c r="A4" s="61"/>
    </row>
    <row r="5" ht="12.75">
      <c r="B5" s="60" t="s">
        <v>28</v>
      </c>
    </row>
    <row r="6" ht="12.75">
      <c r="A6" s="60" t="s">
        <v>29</v>
      </c>
    </row>
    <row r="7" ht="12.75">
      <c r="A7" s="60" t="s">
        <v>39</v>
      </c>
    </row>
    <row r="9" ht="13.5" thickBot="1"/>
    <row r="10" spans="1:4" ht="14.25" thickBot="1" thickTop="1">
      <c r="A10" s="62" t="s">
        <v>3</v>
      </c>
      <c r="B10" s="63" t="s">
        <v>4</v>
      </c>
      <c r="C10" s="63" t="s">
        <v>5</v>
      </c>
      <c r="D10" s="64" t="s">
        <v>6</v>
      </c>
    </row>
    <row r="11" spans="1:4" ht="13.5" thickTop="1">
      <c r="A11" s="59"/>
      <c r="B11" s="65"/>
      <c r="C11" s="65"/>
      <c r="D11" s="65"/>
    </row>
    <row r="12" spans="1:4" ht="15">
      <c r="A12" s="66" t="s">
        <v>0</v>
      </c>
      <c r="B12" s="67">
        <f>+B14+B33</f>
        <v>9228250</v>
      </c>
      <c r="C12" s="67">
        <f>+C14+C33</f>
        <v>0</v>
      </c>
      <c r="D12" s="67">
        <f>SUM(B12:C12)</f>
        <v>9228250</v>
      </c>
    </row>
    <row r="13" spans="1:4" ht="12.75">
      <c r="A13" s="59"/>
      <c r="B13" s="65"/>
      <c r="C13" s="65"/>
      <c r="D13" s="65"/>
    </row>
    <row r="14" spans="1:4" ht="12.75">
      <c r="A14" s="68" t="s">
        <v>1</v>
      </c>
      <c r="B14" s="69">
        <f>+B16+B19+B21+B27</f>
        <v>7320250</v>
      </c>
      <c r="C14" s="69">
        <f>+C16+C19+C21+C27</f>
        <v>0</v>
      </c>
      <c r="D14" s="69">
        <f>SUM(B14:C14)</f>
        <v>7320250</v>
      </c>
    </row>
    <row r="15" spans="1:4" ht="12.75">
      <c r="A15" s="59"/>
      <c r="B15" s="70"/>
      <c r="C15" s="65"/>
      <c r="D15" s="65"/>
    </row>
    <row r="16" spans="1:4" ht="12.75">
      <c r="A16" s="59" t="s">
        <v>7</v>
      </c>
      <c r="B16" s="65">
        <f>SUM(B17:B18)</f>
        <v>2130000</v>
      </c>
      <c r="C16" s="65">
        <f>SUM(C17:C18)</f>
        <v>0</v>
      </c>
      <c r="D16" s="65">
        <f>SUM(B16:C16)</f>
        <v>2130000</v>
      </c>
    </row>
    <row r="17" spans="1:4" ht="12.75">
      <c r="A17" s="59" t="s">
        <v>9</v>
      </c>
      <c r="B17" s="65">
        <v>2130000</v>
      </c>
      <c r="C17" s="65"/>
      <c r="D17" s="65">
        <f>SUM(B17:C17)</f>
        <v>2130000</v>
      </c>
    </row>
    <row r="18" spans="1:4" ht="12.75">
      <c r="A18" s="71"/>
      <c r="B18" s="65"/>
      <c r="C18" s="65"/>
      <c r="D18" s="65"/>
    </row>
    <row r="19" spans="1:4" ht="12.75">
      <c r="A19" s="59" t="s">
        <v>10</v>
      </c>
      <c r="B19" s="65">
        <v>250</v>
      </c>
      <c r="C19" s="65">
        <v>0</v>
      </c>
      <c r="D19" s="65">
        <f>SUM(B19:C19)</f>
        <v>250</v>
      </c>
    </row>
    <row r="20" spans="1:4" ht="12.75">
      <c r="A20" s="71"/>
      <c r="B20" s="65"/>
      <c r="C20" s="65"/>
      <c r="D20" s="65"/>
    </row>
    <row r="21" spans="1:4" ht="12.75">
      <c r="A21" s="59" t="s">
        <v>11</v>
      </c>
      <c r="B21" s="65">
        <f>SUM(B22:B25)</f>
        <v>3000000</v>
      </c>
      <c r="C21" s="65">
        <f>SUM(C22:C25)</f>
        <v>0</v>
      </c>
      <c r="D21" s="65">
        <f>SUM(B21:C21)</f>
        <v>3000000</v>
      </c>
    </row>
    <row r="22" spans="1:6" ht="12.75">
      <c r="A22" s="59" t="s">
        <v>20</v>
      </c>
      <c r="B22" s="65">
        <v>2500000</v>
      </c>
      <c r="C22" s="65"/>
      <c r="D22" s="65">
        <f>SUM(B22:C22)</f>
        <v>2500000</v>
      </c>
      <c r="F22" s="72"/>
    </row>
    <row r="23" spans="1:9" ht="12.75">
      <c r="A23" s="59" t="s">
        <v>21</v>
      </c>
      <c r="B23" s="65">
        <v>300000</v>
      </c>
      <c r="C23" s="65"/>
      <c r="D23" s="65">
        <f>SUM(B23:C23)</f>
        <v>300000</v>
      </c>
      <c r="I23" s="73"/>
    </row>
    <row r="24" spans="1:9" ht="12.75">
      <c r="A24" s="59" t="s">
        <v>76</v>
      </c>
      <c r="B24" s="65">
        <v>200000</v>
      </c>
      <c r="C24" s="65"/>
      <c r="D24" s="65">
        <f>SUM(B24:C24)</f>
        <v>200000</v>
      </c>
      <c r="E24" s="84"/>
      <c r="I24" s="73"/>
    </row>
    <row r="25" spans="1:9" ht="12.75">
      <c r="A25" s="59"/>
      <c r="B25" s="65"/>
      <c r="C25" s="65"/>
      <c r="D25" s="65"/>
      <c r="I25" s="73"/>
    </row>
    <row r="26" spans="1:9" ht="12.75">
      <c r="A26" s="59"/>
      <c r="B26" s="65"/>
      <c r="C26" s="65"/>
      <c r="D26" s="65"/>
      <c r="I26" s="73"/>
    </row>
    <row r="27" spans="1:9" ht="12.75">
      <c r="A27" s="59" t="s">
        <v>12</v>
      </c>
      <c r="B27" s="65">
        <f>SUM(B28:B31)</f>
        <v>2190000</v>
      </c>
      <c r="C27" s="65"/>
      <c r="D27" s="65">
        <f>SUM(B27:C27)</f>
        <v>2190000</v>
      </c>
      <c r="I27" s="73"/>
    </row>
    <row r="28" spans="1:9" ht="12.75">
      <c r="A28" s="59" t="s">
        <v>22</v>
      </c>
      <c r="B28" s="65">
        <v>1000000</v>
      </c>
      <c r="C28" s="65"/>
      <c r="D28" s="65">
        <f>SUM(B28:C28)</f>
        <v>1000000</v>
      </c>
      <c r="I28" s="73"/>
    </row>
    <row r="29" spans="1:9" ht="12.75">
      <c r="A29" s="59" t="s">
        <v>54</v>
      </c>
      <c r="B29" s="65">
        <v>640000</v>
      </c>
      <c r="C29" s="65"/>
      <c r="D29" s="65">
        <f>SUM(B29:C29)</f>
        <v>640000</v>
      </c>
      <c r="I29" s="73"/>
    </row>
    <row r="30" spans="1:9" ht="12.75">
      <c r="A30" s="59" t="s">
        <v>23</v>
      </c>
      <c r="B30" s="65">
        <v>500000</v>
      </c>
      <c r="C30" s="65"/>
      <c r="D30" s="65">
        <f>SUM(B30:C30)</f>
        <v>500000</v>
      </c>
      <c r="I30" s="73"/>
    </row>
    <row r="31" spans="1:9" ht="12.75">
      <c r="A31" s="59" t="s">
        <v>24</v>
      </c>
      <c r="B31" s="65">
        <v>50000</v>
      </c>
      <c r="C31" s="65"/>
      <c r="D31" s="65">
        <f>SUM(B31:C31)</f>
        <v>50000</v>
      </c>
      <c r="I31" s="73"/>
    </row>
    <row r="32" spans="1:9" ht="12.75">
      <c r="A32" s="59"/>
      <c r="B32" s="65"/>
      <c r="C32" s="65"/>
      <c r="D32" s="65"/>
      <c r="I32" s="73"/>
    </row>
    <row r="33" spans="1:9" ht="12.75">
      <c r="A33" s="68" t="s">
        <v>2</v>
      </c>
      <c r="B33" s="69">
        <f>+B35+B39+B42</f>
        <v>1908000</v>
      </c>
      <c r="C33" s="69">
        <f>+C35+C39+C42</f>
        <v>0</v>
      </c>
      <c r="D33" s="69">
        <f>SUM(B33:C33)</f>
        <v>1908000</v>
      </c>
      <c r="I33" s="73"/>
    </row>
    <row r="34" spans="1:9" ht="12.75">
      <c r="A34" s="59"/>
      <c r="B34" s="65"/>
      <c r="C34" s="65"/>
      <c r="D34" s="65"/>
      <c r="I34" s="73"/>
    </row>
    <row r="35" spans="1:9" ht="12.75">
      <c r="A35" s="59" t="s">
        <v>13</v>
      </c>
      <c r="B35" s="65">
        <v>0</v>
      </c>
      <c r="C35" s="65">
        <f>SUM(C36:C37)</f>
        <v>0</v>
      </c>
      <c r="D35" s="69">
        <f>SUM(B35:C35)</f>
        <v>0</v>
      </c>
      <c r="I35" s="73"/>
    </row>
    <row r="36" spans="1:9" ht="12.75">
      <c r="A36" s="59" t="s">
        <v>14</v>
      </c>
      <c r="B36" s="65"/>
      <c r="C36" s="65"/>
      <c r="D36" s="65"/>
      <c r="I36" s="73"/>
    </row>
    <row r="37" spans="1:9" ht="12.75">
      <c r="A37" s="59" t="s">
        <v>15</v>
      </c>
      <c r="B37" s="65"/>
      <c r="C37" s="65"/>
      <c r="D37" s="69">
        <f>SUM(B37:C37)</f>
        <v>0</v>
      </c>
      <c r="G37" s="68"/>
      <c r="I37" s="65"/>
    </row>
    <row r="38" spans="1:4" ht="12.75">
      <c r="A38" s="59"/>
      <c r="B38" s="65"/>
      <c r="C38" s="65"/>
      <c r="D38" s="65"/>
    </row>
    <row r="39" spans="1:4" ht="12.75">
      <c r="A39" s="59" t="s">
        <v>16</v>
      </c>
      <c r="B39" s="65">
        <f>+B40</f>
        <v>0</v>
      </c>
      <c r="C39" s="65">
        <f>+C40</f>
        <v>0</v>
      </c>
      <c r="D39" s="65">
        <f>SUM(B39:C39)</f>
        <v>0</v>
      </c>
    </row>
    <row r="40" spans="1:4" ht="12.75">
      <c r="A40" s="59"/>
      <c r="B40" s="65"/>
      <c r="C40" s="65"/>
      <c r="D40" s="65">
        <f>SUM(B40:C40)</f>
        <v>0</v>
      </c>
    </row>
    <row r="41" spans="1:4" ht="12.75">
      <c r="A41" s="59"/>
      <c r="B41" s="65"/>
      <c r="C41" s="65"/>
      <c r="D41" s="65"/>
    </row>
    <row r="42" spans="1:10" ht="12.75">
      <c r="A42" s="59" t="s">
        <v>18</v>
      </c>
      <c r="B42" s="65">
        <f>+B43</f>
        <v>1908000</v>
      </c>
      <c r="C42" s="65">
        <f>+C43</f>
        <v>0</v>
      </c>
      <c r="D42" s="65">
        <f>SUM(B42:C42)</f>
        <v>1908000</v>
      </c>
      <c r="H42" s="73"/>
      <c r="I42" s="73"/>
      <c r="J42" s="74"/>
    </row>
    <row r="43" spans="1:10" ht="12.75">
      <c r="A43" s="59" t="s">
        <v>19</v>
      </c>
      <c r="B43" s="65">
        <v>1908000</v>
      </c>
      <c r="C43" s="65"/>
      <c r="D43" s="65">
        <f>SUM(B43:C43)</f>
        <v>1908000</v>
      </c>
      <c r="F43" s="75"/>
      <c r="H43" s="73"/>
      <c r="I43" s="73"/>
      <c r="J43" s="74"/>
    </row>
    <row r="44" spans="1:4" ht="12.75">
      <c r="A44" s="59"/>
      <c r="B44" s="65"/>
      <c r="C44" s="65"/>
      <c r="D44" s="65"/>
    </row>
    <row r="45" spans="1:4" ht="12.75">
      <c r="A45" s="59"/>
      <c r="B45" s="65"/>
      <c r="C45" s="65"/>
      <c r="D45" s="65"/>
    </row>
    <row r="46" spans="1:6" ht="12.75">
      <c r="A46" s="59" t="s">
        <v>81</v>
      </c>
      <c r="B46" s="73"/>
      <c r="C46" s="73"/>
      <c r="D46" s="73"/>
      <c r="F46" s="76"/>
    </row>
    <row r="47" spans="2:4" ht="12.75">
      <c r="B47" s="73"/>
      <c r="C47" s="73"/>
      <c r="D47" s="73"/>
    </row>
    <row r="48" spans="2:4" ht="12.75">
      <c r="B48" s="73"/>
      <c r="C48" s="73"/>
      <c r="D48" s="73"/>
    </row>
    <row r="49" spans="1:8" ht="12.75">
      <c r="A49" s="77"/>
      <c r="B49" s="73"/>
      <c r="C49" s="73"/>
      <c r="D49" s="73"/>
      <c r="G49" s="73"/>
      <c r="H49" s="59"/>
    </row>
    <row r="50" spans="7:10" ht="12.75">
      <c r="G50" s="73"/>
      <c r="H50" s="59"/>
      <c r="J50" s="83"/>
    </row>
    <row r="51" spans="1:7" ht="12.75">
      <c r="A51" s="59"/>
      <c r="G51" s="73"/>
    </row>
    <row r="52" ht="12.75">
      <c r="G52" s="73"/>
    </row>
    <row r="53" ht="12.75">
      <c r="G53" s="73"/>
    </row>
    <row r="55" ht="12.75">
      <c r="F55" s="76"/>
    </row>
    <row r="58" spans="7:9" ht="12.75">
      <c r="G58" s="73"/>
      <c r="H58" s="73"/>
      <c r="I58" s="73"/>
    </row>
    <row r="59" spans="7:12" ht="12.75">
      <c r="G59" s="73"/>
      <c r="H59" s="73"/>
      <c r="I59" s="73"/>
      <c r="K59" s="78"/>
      <c r="L59" s="78"/>
    </row>
    <row r="60" spans="7:9" ht="12.75">
      <c r="G60" s="73"/>
      <c r="H60" s="73"/>
      <c r="I60" s="73"/>
    </row>
    <row r="61" spans="7:9" ht="12.75">
      <c r="G61" s="73"/>
      <c r="H61" s="73"/>
      <c r="I61" s="73"/>
    </row>
    <row r="62" spans="6:9" ht="12.75">
      <c r="F62" s="76"/>
      <c r="G62" s="73"/>
      <c r="H62" s="73"/>
      <c r="I62" s="73"/>
    </row>
    <row r="63" spans="7:9" ht="12.75">
      <c r="G63" s="73"/>
      <c r="H63" s="73"/>
      <c r="I63" s="73"/>
    </row>
    <row r="64" spans="7:9" ht="12.75">
      <c r="G64" s="73"/>
      <c r="H64" s="73"/>
      <c r="I64" s="73"/>
    </row>
    <row r="65" spans="7:9" ht="12.75">
      <c r="G65" s="73"/>
      <c r="H65" s="73"/>
      <c r="I65" s="73"/>
    </row>
    <row r="66" spans="7:9" ht="12.75">
      <c r="G66" s="73"/>
      <c r="H66" s="73"/>
      <c r="I66" s="73"/>
    </row>
    <row r="67" spans="7:9" ht="12.75">
      <c r="G67" s="73"/>
      <c r="H67" s="73"/>
      <c r="I67" s="73"/>
    </row>
    <row r="68" spans="7:9" ht="12.75">
      <c r="G68" s="73"/>
      <c r="H68" s="73"/>
      <c r="I68" s="73"/>
    </row>
    <row r="69" spans="7:9" ht="12.75">
      <c r="G69" s="73"/>
      <c r="H69" s="73"/>
      <c r="I69" s="73"/>
    </row>
    <row r="70" spans="7:9" ht="12.75">
      <c r="G70" s="73"/>
      <c r="H70" s="73"/>
      <c r="I70" s="73"/>
    </row>
    <row r="71" spans="7:9" ht="12.75">
      <c r="G71" s="73"/>
      <c r="H71" s="73"/>
      <c r="I71" s="73"/>
    </row>
    <row r="72" spans="7:9" ht="12.75">
      <c r="G72" s="73"/>
      <c r="H72" s="73"/>
      <c r="I72" s="73"/>
    </row>
    <row r="73" spans="7:9" ht="12.75">
      <c r="G73" s="73"/>
      <c r="H73" s="73"/>
      <c r="I73" s="73"/>
    </row>
    <row r="76" ht="12.75">
      <c r="F76" s="59"/>
    </row>
    <row r="78" spans="6:10" ht="12.75">
      <c r="F78" s="79"/>
      <c r="G78" s="79"/>
      <c r="H78" s="79"/>
      <c r="I78" s="79"/>
      <c r="J78" s="79"/>
    </row>
    <row r="79" spans="6:10" ht="12.75">
      <c r="F79" s="79"/>
      <c r="G79" s="79"/>
      <c r="H79" s="79"/>
      <c r="I79" s="79"/>
      <c r="J79" s="79"/>
    </row>
    <row r="80" spans="6:10" ht="12.75">
      <c r="F80" s="80"/>
      <c r="G80" s="81"/>
      <c r="H80" s="82"/>
      <c r="I80" s="80"/>
      <c r="J80" s="80"/>
    </row>
    <row r="81" spans="6:10" ht="12.75">
      <c r="F81" s="80"/>
      <c r="G81" s="81"/>
      <c r="H81" s="82"/>
      <c r="I81" s="80"/>
      <c r="J81" s="80"/>
    </row>
    <row r="82" spans="6:10" ht="12.75">
      <c r="F82" s="80"/>
      <c r="G82" s="81"/>
      <c r="H82" s="82"/>
      <c r="I82" s="80"/>
      <c r="J82" s="80"/>
    </row>
    <row r="83" spans="6:10" ht="12.75">
      <c r="F83" s="80"/>
      <c r="G83" s="81"/>
      <c r="H83" s="82"/>
      <c r="I83" s="80"/>
      <c r="J83" s="80"/>
    </row>
    <row r="84" spans="6:10" ht="12.75">
      <c r="F84" s="80"/>
      <c r="G84" s="81"/>
      <c r="H84" s="82"/>
      <c r="I84" s="80"/>
      <c r="J84" s="80"/>
    </row>
    <row r="85" spans="6:10" ht="12.75">
      <c r="F85" s="80"/>
      <c r="G85" s="81"/>
      <c r="H85" s="82"/>
      <c r="I85" s="80"/>
      <c r="J85" s="80"/>
    </row>
    <row r="86" spans="6:10" ht="12.75">
      <c r="F86" s="80"/>
      <c r="G86" s="81"/>
      <c r="H86" s="82"/>
      <c r="I86" s="80"/>
      <c r="J86" s="80"/>
    </row>
    <row r="87" spans="6:10" ht="12.75">
      <c r="F87" s="80"/>
      <c r="G87" s="81"/>
      <c r="H87" s="82"/>
      <c r="I87" s="80"/>
      <c r="J87" s="80"/>
    </row>
    <row r="88" spans="6:10" ht="12.75">
      <c r="F88" s="80"/>
      <c r="G88" s="81"/>
      <c r="H88" s="82"/>
      <c r="I88" s="80"/>
      <c r="J88" s="80"/>
    </row>
    <row r="89" spans="6:10" ht="12.75">
      <c r="F89" s="80"/>
      <c r="G89" s="81"/>
      <c r="H89" s="82"/>
      <c r="I89" s="80"/>
      <c r="J89" s="80"/>
    </row>
    <row r="90" spans="6:10" ht="12.75">
      <c r="F90" s="80"/>
      <c r="G90" s="81"/>
      <c r="H90" s="80"/>
      <c r="I90" s="80"/>
      <c r="J90" s="80"/>
    </row>
    <row r="91" spans="6:10" ht="12.75">
      <c r="F91" s="80"/>
      <c r="G91" s="81"/>
      <c r="H91" s="80"/>
      <c r="I91" s="80"/>
      <c r="J91" s="80"/>
    </row>
    <row r="92" spans="6:10" ht="12.75">
      <c r="F92" s="80"/>
      <c r="G92" s="81"/>
      <c r="H92" s="80"/>
      <c r="I92" s="80"/>
      <c r="J92" s="80"/>
    </row>
    <row r="93" spans="6:10" ht="12.75">
      <c r="F93" s="80"/>
      <c r="G93" s="81"/>
      <c r="H93" s="80"/>
      <c r="I93" s="80"/>
      <c r="J93" s="80"/>
    </row>
    <row r="94" spans="6:10" ht="12.75">
      <c r="F94" s="80"/>
      <c r="G94" s="81"/>
      <c r="H94" s="80"/>
      <c r="I94" s="80"/>
      <c r="J94" s="80"/>
    </row>
    <row r="95" spans="6:10" ht="12.75">
      <c r="F95" s="80"/>
      <c r="G95" s="81"/>
      <c r="H95" s="80"/>
      <c r="I95" s="80"/>
      <c r="J95" s="80"/>
    </row>
    <row r="96" spans="6:10" ht="12.75">
      <c r="F96" s="80"/>
      <c r="G96" s="81"/>
      <c r="H96" s="80"/>
      <c r="I96" s="80"/>
      <c r="J96" s="80"/>
    </row>
    <row r="97" spans="6:10" ht="12.75">
      <c r="F97" s="80"/>
      <c r="G97" s="81"/>
      <c r="H97" s="80"/>
      <c r="I97" s="80"/>
      <c r="J97" s="80"/>
    </row>
    <row r="98" spans="6:10" ht="12.75">
      <c r="F98" s="80"/>
      <c r="G98" s="81"/>
      <c r="H98" s="80"/>
      <c r="I98" s="80"/>
      <c r="J98" s="80"/>
    </row>
    <row r="99" spans="6:10" ht="12.75">
      <c r="F99" s="80"/>
      <c r="G99" s="81"/>
      <c r="H99" s="80"/>
      <c r="I99" s="80"/>
      <c r="J99" s="80"/>
    </row>
    <row r="100" spans="6:10" ht="12.75">
      <c r="F100" s="80"/>
      <c r="G100" s="81"/>
      <c r="H100" s="80"/>
      <c r="I100" s="80"/>
      <c r="J100" s="80"/>
    </row>
    <row r="101" spans="6:10" ht="12.75">
      <c r="F101" s="80"/>
      <c r="G101" s="81"/>
      <c r="H101" s="80"/>
      <c r="I101" s="80"/>
      <c r="J101" s="80"/>
    </row>
    <row r="102" spans="6:10" ht="12.75">
      <c r="F102" s="80"/>
      <c r="G102" s="81"/>
      <c r="H102" s="80"/>
      <c r="I102" s="80"/>
      <c r="J102" s="80"/>
    </row>
    <row r="103" spans="6:10" ht="12.75">
      <c r="F103" s="80"/>
      <c r="G103" s="81"/>
      <c r="H103" s="80"/>
      <c r="I103" s="80"/>
      <c r="J103" s="80"/>
    </row>
    <row r="104" spans="6:10" ht="24" customHeight="1">
      <c r="F104" s="85"/>
      <c r="G104" s="85"/>
      <c r="H104" s="85"/>
      <c r="I104" s="85"/>
      <c r="J104" s="85"/>
    </row>
  </sheetData>
  <sheetProtection/>
  <mergeCells count="1">
    <mergeCell ref="F104:J104"/>
  </mergeCells>
  <printOptions/>
  <pageMargins left="1.3779527559055118" right="0.3937007874015748" top="1.3779527559055118" bottom="1" header="0" footer="0"/>
  <pageSetup fitToHeight="1" fitToWidth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:D37"/>
    </sheetView>
  </sheetViews>
  <sheetFormatPr defaultColWidth="11.421875" defaultRowHeight="12.75"/>
  <cols>
    <col min="1" max="1" width="32.28125" style="0" customWidth="1"/>
    <col min="2" max="2" width="20.8515625" style="0" customWidth="1"/>
    <col min="3" max="3" width="18.57421875" style="0" customWidth="1"/>
    <col min="4" max="4" width="16.57421875" style="0" customWidth="1"/>
  </cols>
  <sheetData>
    <row r="1" ht="12.75">
      <c r="A1" s="3" t="s">
        <v>96</v>
      </c>
    </row>
    <row r="3" ht="12.75">
      <c r="A3" s="15" t="s">
        <v>38</v>
      </c>
    </row>
    <row r="4" ht="12.75">
      <c r="A4" s="15"/>
    </row>
    <row r="5" ht="12.75">
      <c r="B5" t="s">
        <v>28</v>
      </c>
    </row>
    <row r="6" ht="12.75">
      <c r="A6" t="s">
        <v>29</v>
      </c>
    </row>
    <row r="7" ht="12.75">
      <c r="A7" t="s">
        <v>40</v>
      </c>
    </row>
    <row r="9" ht="13.5" thickBot="1"/>
    <row r="10" spans="1:4" ht="14.25" thickBot="1" thickTop="1">
      <c r="A10" s="4" t="s">
        <v>3</v>
      </c>
      <c r="B10" s="5" t="s">
        <v>4</v>
      </c>
      <c r="C10" s="5" t="s">
        <v>5</v>
      </c>
      <c r="D10" s="6" t="s">
        <v>6</v>
      </c>
    </row>
    <row r="11" spans="1:4" ht="13.5" thickTop="1">
      <c r="A11" s="3"/>
      <c r="B11" s="8"/>
      <c r="C11" s="8"/>
      <c r="D11" s="8"/>
    </row>
    <row r="12" spans="1:4" ht="15">
      <c r="A12" s="13" t="s">
        <v>0</v>
      </c>
      <c r="B12" s="14">
        <f>+B14+B27</f>
        <v>0</v>
      </c>
      <c r="C12" s="14">
        <v>0</v>
      </c>
      <c r="D12" s="14">
        <v>3100000</v>
      </c>
    </row>
    <row r="13" spans="1:4" ht="12.75">
      <c r="A13" s="3"/>
      <c r="B13" s="8"/>
      <c r="C13" s="8"/>
      <c r="D13" s="8"/>
    </row>
    <row r="14" spans="1:4" ht="12.75">
      <c r="A14" s="2" t="s">
        <v>1</v>
      </c>
      <c r="B14" s="12">
        <f>+B16+B20+B22</f>
        <v>0</v>
      </c>
      <c r="C14" s="12">
        <v>0</v>
      </c>
      <c r="D14" s="12">
        <f>SUM(B14:C14)</f>
        <v>0</v>
      </c>
    </row>
    <row r="15" spans="1:4" ht="12.75">
      <c r="A15" s="3"/>
      <c r="B15" s="56"/>
      <c r="C15" s="8"/>
      <c r="D15" s="8"/>
    </row>
    <row r="16" spans="1:4" ht="12.75">
      <c r="A16" s="3" t="s">
        <v>7</v>
      </c>
      <c r="B16" s="8">
        <f>SUM(B17:B18)</f>
        <v>0</v>
      </c>
      <c r="C16" s="8"/>
      <c r="D16" s="8">
        <f>SUM(B16:C16)</f>
        <v>0</v>
      </c>
    </row>
    <row r="17" spans="1:4" ht="12.75">
      <c r="A17" s="3" t="s">
        <v>8</v>
      </c>
      <c r="B17" s="8">
        <v>0</v>
      </c>
      <c r="C17" s="8"/>
      <c r="D17" s="8">
        <f>SUM(B17:C17)</f>
        <v>0</v>
      </c>
    </row>
    <row r="18" spans="1:4" ht="12.75">
      <c r="A18" s="3" t="s">
        <v>9</v>
      </c>
      <c r="B18" s="8"/>
      <c r="C18" s="8"/>
      <c r="D18" s="8">
        <f>SUM(B18:C18)</f>
        <v>0</v>
      </c>
    </row>
    <row r="19" spans="1:4" ht="12.75">
      <c r="A19" s="3"/>
      <c r="B19" s="8"/>
      <c r="C19" s="8"/>
      <c r="D19" s="8"/>
    </row>
    <row r="20" spans="1:4" ht="12.75">
      <c r="A20" s="3" t="s">
        <v>10</v>
      </c>
      <c r="B20" s="8">
        <v>0</v>
      </c>
      <c r="C20" s="8"/>
      <c r="D20" s="8"/>
    </row>
    <row r="21" spans="1:4" ht="12.75">
      <c r="A21" s="3"/>
      <c r="B21" s="8"/>
      <c r="C21" s="8"/>
      <c r="D21" s="8"/>
    </row>
    <row r="22" spans="1:4" ht="12.75">
      <c r="A22" s="3" t="s">
        <v>11</v>
      </c>
      <c r="B22" s="8">
        <f>+B23</f>
        <v>0</v>
      </c>
      <c r="C22" s="8"/>
      <c r="D22" s="8">
        <f>SUM(B22:C22)</f>
        <v>0</v>
      </c>
    </row>
    <row r="23" spans="1:4" ht="12.75">
      <c r="A23" s="3" t="s">
        <v>26</v>
      </c>
      <c r="B23" s="8"/>
      <c r="C23" s="8"/>
      <c r="D23" s="8">
        <f>SUM(B23:C23)</f>
        <v>0</v>
      </c>
    </row>
    <row r="24" spans="1:4" ht="12.75">
      <c r="A24" s="3"/>
      <c r="B24" s="8"/>
      <c r="C24" s="8"/>
      <c r="D24" s="8"/>
    </row>
    <row r="25" spans="1:4" ht="12.75">
      <c r="A25" s="3" t="s">
        <v>12</v>
      </c>
      <c r="B25" s="8"/>
      <c r="C25" s="8"/>
      <c r="D25" s="8"/>
    </row>
    <row r="26" spans="1:4" ht="12.75">
      <c r="A26" s="3"/>
      <c r="B26" s="8"/>
      <c r="C26" s="8"/>
      <c r="D26" s="8"/>
    </row>
    <row r="27" spans="1:4" ht="12.75">
      <c r="A27" s="2" t="s">
        <v>2</v>
      </c>
      <c r="B27" s="12">
        <f>+B29</f>
        <v>0</v>
      </c>
      <c r="C27" s="12">
        <v>0</v>
      </c>
      <c r="D27" s="12">
        <f>SUM(B27:C27)</f>
        <v>0</v>
      </c>
    </row>
    <row r="28" spans="1:4" ht="12.75">
      <c r="A28" s="3"/>
      <c r="B28" s="8"/>
      <c r="C28" s="8"/>
      <c r="D28" s="8"/>
    </row>
    <row r="29" spans="1:4" ht="12.75">
      <c r="A29" s="3" t="s">
        <v>13</v>
      </c>
      <c r="B29" s="8">
        <f>+B30</f>
        <v>0</v>
      </c>
      <c r="C29" s="8"/>
      <c r="D29" s="8">
        <f>SUM(B29:C29)</f>
        <v>0</v>
      </c>
    </row>
    <row r="30" spans="1:4" ht="12.75">
      <c r="A30" s="3" t="s">
        <v>14</v>
      </c>
      <c r="B30" s="8"/>
      <c r="C30" s="8"/>
      <c r="D30" s="8">
        <f>SUM(B30:C30)</f>
        <v>0</v>
      </c>
    </row>
    <row r="31" spans="1:4" ht="12.75">
      <c r="A31" s="3" t="s">
        <v>15</v>
      </c>
      <c r="B31" s="8"/>
      <c r="C31" s="8"/>
      <c r="D31" s="8"/>
    </row>
    <row r="32" spans="1:4" ht="12.75">
      <c r="A32" s="3"/>
      <c r="B32" s="8"/>
      <c r="C32" s="8"/>
      <c r="D32" s="8"/>
    </row>
    <row r="33" spans="1:4" ht="12.75">
      <c r="A33" s="3" t="s">
        <v>16</v>
      </c>
      <c r="B33" s="8"/>
      <c r="C33" s="8"/>
      <c r="D33" s="8"/>
    </row>
    <row r="34" spans="1:4" ht="12.75">
      <c r="A34" s="3" t="s">
        <v>17</v>
      </c>
      <c r="B34" s="8"/>
      <c r="C34" s="8"/>
      <c r="D34" s="8"/>
    </row>
    <row r="35" spans="1:4" ht="12.75">
      <c r="A35" s="3"/>
      <c r="B35" s="8"/>
      <c r="C35" s="8"/>
      <c r="D35" s="8"/>
    </row>
    <row r="36" spans="1:4" ht="12.75">
      <c r="A36" s="3" t="s">
        <v>18</v>
      </c>
      <c r="B36" s="8"/>
      <c r="C36" s="8"/>
      <c r="D36" s="8"/>
    </row>
    <row r="37" spans="1:4" ht="12.75">
      <c r="A37" s="3" t="s">
        <v>19</v>
      </c>
      <c r="B37" s="8"/>
      <c r="C37" s="8"/>
      <c r="D37" s="8"/>
    </row>
    <row r="38" spans="1:4" ht="12.75">
      <c r="A38" s="3"/>
      <c r="B38" s="8"/>
      <c r="C38" s="8"/>
      <c r="D38" s="8"/>
    </row>
    <row r="39" spans="1:4" ht="12.75">
      <c r="A39" s="3"/>
      <c r="B39" s="8"/>
      <c r="C39" s="8"/>
      <c r="D39" s="8"/>
    </row>
    <row r="40" spans="1:4" ht="12.75">
      <c r="A40" s="3"/>
      <c r="B40" s="8"/>
      <c r="C40" s="8"/>
      <c r="D40" s="8"/>
    </row>
    <row r="41" spans="1:4" ht="12.75">
      <c r="A41" s="3"/>
      <c r="B41" s="8"/>
      <c r="C41" s="8"/>
      <c r="D41" s="8"/>
    </row>
  </sheetData>
  <sheetProtection/>
  <printOptions/>
  <pageMargins left="0.7874015748031497" right="0.1968503937007874" top="0.984251968503937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2017-12-28T11:11:15Z</cp:lastPrinted>
  <dcterms:created xsi:type="dcterms:W3CDTF">2001-12-17T21:03:52Z</dcterms:created>
  <dcterms:modified xsi:type="dcterms:W3CDTF">2018-01-08T12:04:14Z</dcterms:modified>
  <cp:category/>
  <cp:version/>
  <cp:contentType/>
  <cp:contentStatus/>
</cp:coreProperties>
</file>